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Volumes/LaCie/BOTANIKA.LU/Admin/accounts/price lists/"/>
    </mc:Choice>
  </mc:AlternateContent>
  <xr:revisionPtr revIDLastSave="0" documentId="13_ncr:1_{C2DD0FF0-8125-714B-879B-26751077740C}" xr6:coauthVersionLast="36" xr6:coauthVersionMax="36" xr10:uidLastSave="{00000000-0000-0000-0000-000000000000}"/>
  <bookViews>
    <workbookView xWindow="0" yWindow="660" windowWidth="25600" windowHeight="15260" xr2:uid="{00000000-000D-0000-FFFF-FFFF00000000}"/>
  </bookViews>
  <sheets>
    <sheet name="liste de prix 2019" sheetId="23" r:id="rId1"/>
  </sheets>
  <definedNames>
    <definedName name="Additional_discount">#REF!</definedName>
    <definedName name="Amount">#REF!*#REF!-IF(#REF!*#REF!&gt;AmountForDiscount,1,0)*#REF!*#REF!*DiscountPercent</definedName>
    <definedName name="AmountForDiscount">#REF!</definedName>
    <definedName name="Balance_due">(subtotal-IF(Additional_discount&gt;0,Additional_discount*subtotal,0))+(IF(Additional_discount&gt;0,subtotal-(Additional_discount*subtotal),subtotal)*Tax)-Credit</definedName>
    <definedName name="Cash_beginning">#REF!</definedName>
    <definedName name="Cash_minimum">#REF!</definedName>
    <definedName name="ColumnTitle1">#REF!</definedName>
    <definedName name="ColumnTitleRegion1..B12.1">#REF!</definedName>
    <definedName name="Company_name">#REF!</definedName>
    <definedName name="Credit">#REF!</definedName>
    <definedName name="Discount_applied">IF(#REF!*#REF!&gt;AmountForDiscount,1,0)</definedName>
    <definedName name="DiscountPercent">#REF!</definedName>
    <definedName name="hgdjgdhtdutd">#REF!</definedName>
    <definedName name="_xlnm.Print_Area" localSheetId="0">'liste de prix 2019'!$A$1:$N$117</definedName>
    <definedName name="_xlnm.Print_Titles" localSheetId="0">'liste de prix 2019'!$1:$1</definedName>
    <definedName name="RowTitleRegion1..F4">#REF!</definedName>
    <definedName name="RowTitleRegion2..F10">#REF!</definedName>
    <definedName name="Start_date">#REF!</definedName>
    <definedName name="subtotal">#REF!</definedName>
    <definedName name="Tax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5" i="23" l="1"/>
  <c r="K100" i="23"/>
  <c r="K97" i="23"/>
  <c r="K95" i="23"/>
  <c r="K93" i="23"/>
  <c r="K91" i="23"/>
  <c r="K86" i="23"/>
  <c r="K85" i="23"/>
  <c r="K84" i="23"/>
  <c r="K83" i="23"/>
  <c r="K82" i="23"/>
  <c r="K80" i="23"/>
  <c r="K79" i="23"/>
  <c r="K76" i="23"/>
  <c r="K71" i="23"/>
  <c r="K67" i="23"/>
  <c r="K65" i="23"/>
  <c r="K64" i="23"/>
  <c r="K63" i="23"/>
  <c r="K61" i="23"/>
  <c r="K60" i="23"/>
  <c r="K59" i="23"/>
  <c r="K58" i="23"/>
  <c r="K57" i="23"/>
  <c r="K55" i="23"/>
  <c r="K54" i="23"/>
  <c r="K53" i="23"/>
  <c r="K52" i="23"/>
  <c r="K51" i="23"/>
  <c r="K50" i="23"/>
  <c r="K49" i="23"/>
  <c r="K48" i="23"/>
  <c r="K47" i="23"/>
  <c r="K46" i="23"/>
  <c r="K44" i="23"/>
  <c r="K43" i="23"/>
  <c r="K42" i="23"/>
  <c r="K41" i="23"/>
  <c r="K40" i="23"/>
  <c r="K37" i="23"/>
  <c r="K36" i="23"/>
  <c r="K35" i="23"/>
  <c r="K34" i="23"/>
  <c r="K33" i="23"/>
  <c r="K32" i="23"/>
  <c r="K30" i="23"/>
  <c r="K29" i="23"/>
  <c r="K28" i="23"/>
  <c r="K26" i="23"/>
  <c r="K25" i="23"/>
  <c r="K23" i="23"/>
  <c r="K22" i="23"/>
  <c r="K20" i="23"/>
  <c r="K19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106" i="23"/>
  <c r="J105" i="23"/>
  <c r="L105" i="23"/>
  <c r="N105" i="23" s="1"/>
  <c r="J106" i="23"/>
  <c r="L106" i="23"/>
  <c r="N106" i="23" s="1"/>
  <c r="J40" i="23" l="1"/>
  <c r="L40" i="23" s="1"/>
  <c r="N40" i="23" s="1"/>
  <c r="J4" i="23"/>
  <c r="L4" i="23" s="1"/>
  <c r="N4" i="23" s="1"/>
  <c r="J90" i="23"/>
  <c r="K90" i="23" s="1"/>
  <c r="L90" i="23" s="1"/>
  <c r="N90" i="23" s="1"/>
  <c r="J96" i="23"/>
  <c r="K96" i="23" s="1"/>
  <c r="L96" i="23" s="1"/>
  <c r="N96" i="23" s="1"/>
  <c r="J95" i="23"/>
  <c r="J94" i="23"/>
  <c r="K94" i="23" s="1"/>
  <c r="J93" i="23"/>
  <c r="L93" i="23" s="1"/>
  <c r="N93" i="23" s="1"/>
  <c r="J92" i="23"/>
  <c r="K92" i="23" s="1"/>
  <c r="L92" i="23" s="1"/>
  <c r="N92" i="23" s="1"/>
  <c r="J91" i="23"/>
  <c r="L91" i="23" s="1"/>
  <c r="N91" i="23" s="1"/>
  <c r="J72" i="23"/>
  <c r="K72" i="23" s="1"/>
  <c r="L72" i="23" s="1"/>
  <c r="N72" i="23" s="1"/>
  <c r="J71" i="23"/>
  <c r="J70" i="23"/>
  <c r="K70" i="23" s="1"/>
  <c r="J69" i="23"/>
  <c r="K69" i="23" s="1"/>
  <c r="J68" i="23"/>
  <c r="K68" i="23" s="1"/>
  <c r="J67" i="23"/>
  <c r="L67" i="23" s="1"/>
  <c r="N67" i="23" s="1"/>
  <c r="J63" i="23"/>
  <c r="L63" i="23" s="1"/>
  <c r="N63" i="23" s="1"/>
  <c r="J62" i="23"/>
  <c r="K62" i="23" s="1"/>
  <c r="L62" i="23" s="1"/>
  <c r="N62" i="23" s="1"/>
  <c r="J61" i="23"/>
  <c r="L61" i="23" s="1"/>
  <c r="N61" i="23" s="1"/>
  <c r="J60" i="23"/>
  <c r="L60" i="23" s="1"/>
  <c r="N60" i="23" s="1"/>
  <c r="J59" i="23"/>
  <c r="J58" i="23"/>
  <c r="J36" i="23"/>
  <c r="L36" i="23" s="1"/>
  <c r="N36" i="23" s="1"/>
  <c r="J35" i="23"/>
  <c r="L35" i="23" s="1"/>
  <c r="N35" i="23" s="1"/>
  <c r="J34" i="23"/>
  <c r="L34" i="23" s="1"/>
  <c r="N34" i="23" s="1"/>
  <c r="J21" i="23"/>
  <c r="K21" i="23" s="1"/>
  <c r="J29" i="23"/>
  <c r="J28" i="23"/>
  <c r="L28" i="23"/>
  <c r="N28" i="23" s="1"/>
  <c r="J27" i="23"/>
  <c r="K27" i="23" s="1"/>
  <c r="L27" i="23" s="1"/>
  <c r="N27" i="23" s="1"/>
  <c r="J26" i="23"/>
  <c r="L26" i="23" s="1"/>
  <c r="N26" i="23" s="1"/>
  <c r="J25" i="23"/>
  <c r="J24" i="23"/>
  <c r="K24" i="23" s="1"/>
  <c r="J66" i="23"/>
  <c r="K66" i="23" s="1"/>
  <c r="L66" i="23" s="1"/>
  <c r="N66" i="23" s="1"/>
  <c r="J102" i="23"/>
  <c r="K102" i="23" s="1"/>
  <c r="J64" i="23"/>
  <c r="J79" i="23"/>
  <c r="L79" i="23" s="1"/>
  <c r="N79" i="23" s="1"/>
  <c r="J51" i="23"/>
  <c r="L51" i="23" s="1"/>
  <c r="N51" i="23" s="1"/>
  <c r="J50" i="23"/>
  <c r="J49" i="23"/>
  <c r="L49" i="23"/>
  <c r="N49" i="23" s="1"/>
  <c r="J48" i="23"/>
  <c r="L48" i="23"/>
  <c r="N48" i="23" s="1"/>
  <c r="J45" i="23"/>
  <c r="K45" i="23" s="1"/>
  <c r="J44" i="23"/>
  <c r="J43" i="23"/>
  <c r="L43" i="23" s="1"/>
  <c r="N43" i="23" s="1"/>
  <c r="J47" i="23"/>
  <c r="J78" i="23"/>
  <c r="K78" i="23" s="1"/>
  <c r="L78" i="23" s="1"/>
  <c r="N78" i="23" s="1"/>
  <c r="J77" i="23"/>
  <c r="J76" i="23"/>
  <c r="J3" i="23"/>
  <c r="J2" i="23"/>
  <c r="L2" i="23" s="1"/>
  <c r="N2" i="23" s="1"/>
  <c r="J109" i="23"/>
  <c r="K109" i="23" s="1"/>
  <c r="L109" i="23" s="1"/>
  <c r="N109" i="23" s="1"/>
  <c r="L76" i="23"/>
  <c r="N76" i="23" s="1"/>
  <c r="L45" i="23"/>
  <c r="N45" i="23" s="1"/>
  <c r="J75" i="23"/>
  <c r="K75" i="23" s="1"/>
  <c r="J74" i="23"/>
  <c r="K74" i="23" s="1"/>
  <c r="J73" i="23"/>
  <c r="K73" i="23" s="1"/>
  <c r="L73" i="23" s="1"/>
  <c r="N73" i="23" s="1"/>
  <c r="J33" i="23"/>
  <c r="J32" i="23"/>
  <c r="L32" i="23" s="1"/>
  <c r="N32" i="23" s="1"/>
  <c r="J31" i="23"/>
  <c r="K31" i="23" s="1"/>
  <c r="L31" i="23" s="1"/>
  <c r="N31" i="23" s="1"/>
  <c r="J11" i="23"/>
  <c r="L11" i="23" s="1"/>
  <c r="N11" i="23" s="1"/>
  <c r="J10" i="23"/>
  <c r="L10" i="23" s="1"/>
  <c r="N10" i="23" s="1"/>
  <c r="J9" i="23"/>
  <c r="L9" i="23" s="1"/>
  <c r="N9" i="23" s="1"/>
  <c r="J23" i="23"/>
  <c r="L23" i="23" s="1"/>
  <c r="N23" i="23" s="1"/>
  <c r="J22" i="23"/>
  <c r="J14" i="23"/>
  <c r="J13" i="23"/>
  <c r="L13" i="23" s="1"/>
  <c r="N13" i="23" s="1"/>
  <c r="J12" i="23"/>
  <c r="L12" i="23" s="1"/>
  <c r="N12" i="23" s="1"/>
  <c r="J6" i="23"/>
  <c r="J7" i="23"/>
  <c r="L7" i="23" s="1"/>
  <c r="N7" i="23" s="1"/>
  <c r="J8" i="23"/>
  <c r="J104" i="23"/>
  <c r="K104" i="23" s="1"/>
  <c r="J103" i="23"/>
  <c r="J101" i="23"/>
  <c r="K101" i="23" s="1"/>
  <c r="J107" i="23"/>
  <c r="K107" i="23" s="1"/>
  <c r="J108" i="23"/>
  <c r="K108" i="23" s="1"/>
  <c r="L108" i="23" s="1"/>
  <c r="N108" i="23" s="1"/>
  <c r="J100" i="23"/>
  <c r="J99" i="23"/>
  <c r="K99" i="23" s="1"/>
  <c r="J98" i="23"/>
  <c r="K98" i="23" s="1"/>
  <c r="J97" i="23"/>
  <c r="J80" i="23"/>
  <c r="L80" i="23" s="1"/>
  <c r="N80" i="23" s="1"/>
  <c r="J81" i="23"/>
  <c r="K81" i="23" s="1"/>
  <c r="L81" i="23" s="1"/>
  <c r="N81" i="23" s="1"/>
  <c r="J87" i="23"/>
  <c r="J88" i="23"/>
  <c r="K88" i="23" s="1"/>
  <c r="J89" i="23"/>
  <c r="K89" i="23" s="1"/>
  <c r="J65" i="23"/>
  <c r="L65" i="23" s="1"/>
  <c r="N65" i="23" s="1"/>
  <c r="J57" i="23"/>
  <c r="L57" i="23"/>
  <c r="N57" i="23" s="1"/>
  <c r="J55" i="23"/>
  <c r="L55" i="23"/>
  <c r="N55" i="23" s="1"/>
  <c r="J56" i="23"/>
  <c r="J54" i="23"/>
  <c r="L54" i="23" s="1"/>
  <c r="N54" i="23" s="1"/>
  <c r="J53" i="23"/>
  <c r="J52" i="23"/>
  <c r="J46" i="23"/>
  <c r="L46" i="23" s="1"/>
  <c r="N46" i="23" s="1"/>
  <c r="J42" i="23"/>
  <c r="J41" i="23"/>
  <c r="L41" i="23"/>
  <c r="N41" i="23" s="1"/>
  <c r="J39" i="23"/>
  <c r="K39" i="23"/>
  <c r="L39" i="23" s="1"/>
  <c r="N39" i="23" s="1"/>
  <c r="J38" i="23"/>
  <c r="K38" i="23" s="1"/>
  <c r="J37" i="23"/>
  <c r="J30" i="23"/>
  <c r="L30" i="23"/>
  <c r="N30" i="23" s="1"/>
  <c r="J20" i="23"/>
  <c r="L20" i="23"/>
  <c r="N20" i="23" s="1"/>
  <c r="J19" i="23"/>
  <c r="L19" i="23"/>
  <c r="N19" i="23" s="1"/>
  <c r="J17" i="23"/>
  <c r="K17" i="23" s="1"/>
  <c r="J18" i="23"/>
  <c r="K18" i="23" s="1"/>
  <c r="L53" i="23"/>
  <c r="N53" i="23" s="1"/>
  <c r="J16" i="23"/>
  <c r="J15" i="23"/>
  <c r="K15" i="23" s="1"/>
  <c r="J5" i="23"/>
  <c r="K87" i="23"/>
  <c r="L87" i="23" s="1"/>
  <c r="N87" i="23" s="1"/>
  <c r="J86" i="23"/>
  <c r="J85" i="23"/>
  <c r="J84" i="23"/>
  <c r="L84" i="23" s="1"/>
  <c r="N84" i="23" s="1"/>
  <c r="J83" i="23"/>
  <c r="L83" i="23" s="1"/>
  <c r="N83" i="23" s="1"/>
  <c r="J82" i="23"/>
  <c r="L82" i="23" s="1"/>
  <c r="N82" i="23" s="1"/>
  <c r="L89" i="23"/>
  <c r="N89" i="23" s="1"/>
  <c r="L22" i="23"/>
  <c r="N22" i="23" s="1"/>
  <c r="L17" i="23"/>
  <c r="N17" i="23" s="1"/>
  <c r="K103" i="23" l="1"/>
  <c r="L103" i="23" s="1"/>
  <c r="N103" i="23" s="1"/>
  <c r="K56" i="23"/>
  <c r="L56" i="23" s="1"/>
  <c r="N56" i="23" s="1"/>
  <c r="L38" i="23"/>
  <c r="N38" i="23" s="1"/>
  <c r="K16" i="23"/>
  <c r="L16" i="23" s="1"/>
  <c r="N16" i="23" s="1"/>
  <c r="L25" i="23"/>
  <c r="N25" i="23" s="1"/>
  <c r="L104" i="23"/>
  <c r="N104" i="23" s="1"/>
  <c r="L3" i="23"/>
  <c r="N3" i="23" s="1"/>
  <c r="L50" i="23"/>
  <c r="N50" i="23" s="1"/>
  <c r="L15" i="23"/>
  <c r="N15" i="23" s="1"/>
  <c r="L47" i="23"/>
  <c r="N47" i="23" s="1"/>
  <c r="L44" i="23"/>
  <c r="N44" i="23" s="1"/>
  <c r="L98" i="23"/>
  <c r="N98" i="23" s="1"/>
  <c r="L100" i="23"/>
  <c r="N100" i="23" s="1"/>
  <c r="L85" i="23"/>
  <c r="N85" i="23" s="1"/>
  <c r="L107" i="23"/>
  <c r="N107" i="23" s="1"/>
  <c r="L74" i="23"/>
  <c r="N74" i="23" s="1"/>
  <c r="L58" i="23"/>
  <c r="N58" i="23" s="1"/>
  <c r="L59" i="23"/>
  <c r="N59" i="23" s="1"/>
  <c r="L94" i="23"/>
  <c r="N94" i="23" s="1"/>
  <c r="L95" i="23"/>
  <c r="N95" i="23" s="1"/>
  <c r="L99" i="23"/>
  <c r="N99" i="23" s="1"/>
  <c r="L88" i="23"/>
  <c r="N88" i="23" s="1"/>
  <c r="L86" i="23"/>
  <c r="N86" i="23" s="1"/>
  <c r="L5" i="23"/>
  <c r="N5" i="23" s="1"/>
  <c r="L97" i="23"/>
  <c r="N97" i="23" s="1"/>
  <c r="L52" i="23"/>
  <c r="N52" i="23" s="1"/>
  <c r="L101" i="23"/>
  <c r="N101" i="23" s="1"/>
  <c r="L75" i="23"/>
  <c r="N75" i="23" s="1"/>
  <c r="L64" i="23"/>
  <c r="N64" i="23" s="1"/>
  <c r="K77" i="23"/>
  <c r="L77" i="23" s="1"/>
  <c r="N77" i="23" s="1"/>
  <c r="L102" i="23"/>
  <c r="N102" i="23" s="1"/>
  <c r="L29" i="23"/>
  <c r="N29" i="23" s="1"/>
  <c r="L21" i="23"/>
  <c r="N21" i="23" s="1"/>
  <c r="L68" i="23"/>
  <c r="N68" i="23" s="1"/>
  <c r="L69" i="23"/>
  <c r="N69" i="23" s="1"/>
  <c r="L70" i="23"/>
  <c r="N70" i="23" s="1"/>
  <c r="L71" i="23"/>
  <c r="N71" i="23" s="1"/>
  <c r="L37" i="23"/>
  <c r="N37" i="23" s="1"/>
  <c r="L24" i="23"/>
  <c r="N24" i="23" s="1"/>
  <c r="L14" i="23"/>
  <c r="N14" i="23" s="1"/>
  <c r="L42" i="23"/>
  <c r="N42" i="23" s="1"/>
  <c r="L8" i="23"/>
  <c r="N8" i="23" s="1"/>
  <c r="L6" i="23"/>
  <c r="N6" i="23" s="1"/>
  <c r="L18" i="23"/>
  <c r="N18" i="23" s="1"/>
  <c r="L33" i="23"/>
  <c r="N33" i="23" s="1"/>
  <c r="N111" i="23" l="1"/>
  <c r="N116" i="23" s="1"/>
</calcChain>
</file>

<file path=xl/sharedStrings.xml><?xml version="1.0" encoding="utf-8"?>
<sst xmlns="http://schemas.openxmlformats.org/spreadsheetml/2006/main" count="482" uniqueCount="247">
  <si>
    <t>Squash blooms</t>
  </si>
  <si>
    <t>Musk Mallow</t>
  </si>
  <si>
    <t>Agastache hybrida Astello Indigo</t>
  </si>
  <si>
    <t>Gram</t>
  </si>
  <si>
    <t>Bourrache bleu</t>
  </si>
  <si>
    <t>Bourrache blanc</t>
  </si>
  <si>
    <t>Lonicera</t>
  </si>
  <si>
    <t>Category</t>
  </si>
  <si>
    <t>TVA</t>
  </si>
  <si>
    <t>French</t>
  </si>
  <si>
    <t>Herb</t>
  </si>
  <si>
    <t>Agastache hybrida</t>
  </si>
  <si>
    <t>Agastache rugosa</t>
  </si>
  <si>
    <t>Borago officinalis</t>
  </si>
  <si>
    <t>carum carvi</t>
  </si>
  <si>
    <t>carvi</t>
  </si>
  <si>
    <t>Allium Schoenp</t>
  </si>
  <si>
    <t>coriandrum sativum</t>
  </si>
  <si>
    <t>coriandre</t>
  </si>
  <si>
    <t>Anethum graveolens</t>
  </si>
  <si>
    <t>Foeniculum vulgare</t>
  </si>
  <si>
    <t>Allium tuberosum</t>
  </si>
  <si>
    <t>Melissa Officinalis</t>
  </si>
  <si>
    <t>Mint</t>
  </si>
  <si>
    <t>Mentha .spp</t>
  </si>
  <si>
    <t>Monarda fistulosa</t>
  </si>
  <si>
    <t>Rosemary</t>
  </si>
  <si>
    <t>Rosamarinus officinalis</t>
  </si>
  <si>
    <t>Salvia</t>
  </si>
  <si>
    <t>Sweet Cicely</t>
  </si>
  <si>
    <t>Myrrhis odorata</t>
  </si>
  <si>
    <t>tagetes</t>
  </si>
  <si>
    <t>tagète</t>
  </si>
  <si>
    <t>Legumes</t>
  </si>
  <si>
    <t>cucurbita pepo subsp. pepo</t>
  </si>
  <si>
    <t>fleure de roquette</t>
  </si>
  <si>
    <t>Fleur</t>
  </si>
  <si>
    <t>Calendula</t>
  </si>
  <si>
    <t>calendula officinalis</t>
  </si>
  <si>
    <t>Forget-me-not</t>
  </si>
  <si>
    <t>Myosotis</t>
  </si>
  <si>
    <t>Honeysuckle</t>
  </si>
  <si>
    <t>Malope trifida</t>
  </si>
  <si>
    <t>Malope  Vulcan (Red)</t>
  </si>
  <si>
    <t>Malva Moschata</t>
  </si>
  <si>
    <t>Ox eyed Daisy</t>
  </si>
  <si>
    <t>Asteraceae</t>
  </si>
  <si>
    <t>Viola tricolor var. hortensis</t>
  </si>
  <si>
    <t>portulaca oleracea</t>
  </si>
  <si>
    <t>Pourpier</t>
  </si>
  <si>
    <t>Primrose</t>
  </si>
  <si>
    <t>primula vulgaris</t>
  </si>
  <si>
    <t>Helianthus</t>
  </si>
  <si>
    <t>Viola spp</t>
  </si>
  <si>
    <t>Unit prix htva</t>
  </si>
  <si>
    <t>Chive blossoms</t>
  </si>
  <si>
    <t>fleur de ciboulette</t>
  </si>
  <si>
    <t>Garlic chives</t>
  </si>
  <si>
    <t>Dill</t>
  </si>
  <si>
    <t>Chives</t>
  </si>
  <si>
    <t>ciboulette</t>
  </si>
  <si>
    <t>ciboulette ail</t>
  </si>
  <si>
    <t>Borage (white)</t>
  </si>
  <si>
    <t>L'aneth</t>
  </si>
  <si>
    <t>Borage (blue)</t>
  </si>
  <si>
    <t>Marguerite</t>
  </si>
  <si>
    <t>Caraway</t>
  </si>
  <si>
    <t>Concombre (fleur)</t>
  </si>
  <si>
    <t>Cucumber flower</t>
  </si>
  <si>
    <t>citrouille (fleur)</t>
  </si>
  <si>
    <t>Courgette flowers</t>
  </si>
  <si>
    <t>Dahlia</t>
  </si>
  <si>
    <t>English</t>
  </si>
  <si>
    <t>Agastache rugosa (Korean Mint)</t>
  </si>
  <si>
    <t>centaurea cyanus</t>
  </si>
  <si>
    <t>bleuet (Bleu)</t>
  </si>
  <si>
    <t>bleuet (Blanc)</t>
  </si>
  <si>
    <t>bleuet (Mixte)</t>
  </si>
  <si>
    <t>bleuet (Rose)</t>
  </si>
  <si>
    <t>Cornflowers (blue)</t>
  </si>
  <si>
    <t>Cornflowers (white)</t>
  </si>
  <si>
    <t>Cornflowers (Pink)</t>
  </si>
  <si>
    <t>Cornflowers (mixte)</t>
  </si>
  <si>
    <t>Cryptotaenia japonica</t>
  </si>
  <si>
    <t>Herbe</t>
  </si>
  <si>
    <t>Japanese Parsley, Mitsuba</t>
  </si>
  <si>
    <t>Persil japonais</t>
  </si>
  <si>
    <t xml:space="preserve">oeillet de poète </t>
  </si>
  <si>
    <t>Fennel</t>
  </si>
  <si>
    <t>Tournesol</t>
  </si>
  <si>
    <t>Lavender</t>
  </si>
  <si>
    <t>Lavande</t>
  </si>
  <si>
    <t>Malope trifida (rose)</t>
  </si>
  <si>
    <t>Malope trifida (blanc)</t>
  </si>
  <si>
    <t>Mauve</t>
  </si>
  <si>
    <t>Hesperis matronalis</t>
  </si>
  <si>
    <t>Sweet Rocket</t>
  </si>
  <si>
    <t>Lavandula angustifolia</t>
  </si>
  <si>
    <t>Hyssopus officinalis 'Roseus' </t>
  </si>
  <si>
    <t>Hyssopus officinalis f. albus </t>
  </si>
  <si>
    <t>Pink Hyssop</t>
  </si>
  <si>
    <t>White Hyssop</t>
  </si>
  <si>
    <t>Blue Hyssop</t>
  </si>
  <si>
    <t xml:space="preserve">Hyssopus officinalis </t>
  </si>
  <si>
    <t>Mélisse</t>
  </si>
  <si>
    <t>Menthe</t>
  </si>
  <si>
    <t>Chrysanthemum coronarium</t>
  </si>
  <si>
    <t>Chopsuey Green, Flavon</t>
  </si>
  <si>
    <t>Dianthus</t>
  </si>
  <si>
    <t>Hysope (blanc)</t>
  </si>
  <si>
    <t>Hysope (Rose)</t>
  </si>
  <si>
    <t>Wild Bergamot</t>
  </si>
  <si>
    <t>Bergamote</t>
  </si>
  <si>
    <t>Cerfeuil musqué</t>
  </si>
  <si>
    <t>Romarin</t>
  </si>
  <si>
    <t>Sauge</t>
  </si>
  <si>
    <t>primevère</t>
  </si>
  <si>
    <t>Wild Pansy</t>
  </si>
  <si>
    <t>Viola</t>
  </si>
  <si>
    <t>Ocimum basilicum</t>
  </si>
  <si>
    <t>Basil Cinnamon</t>
  </si>
  <si>
    <t>Basilic cannelle</t>
  </si>
  <si>
    <t>Belle Sultane</t>
  </si>
  <si>
    <t>Harlow Carr</t>
  </si>
  <si>
    <t>Reine des Violettes</t>
  </si>
  <si>
    <t>Munstead Wood</t>
  </si>
  <si>
    <t>Queen of Sweden</t>
  </si>
  <si>
    <t>Scepter'D Isle</t>
  </si>
  <si>
    <t>Rosiers Arbustif</t>
  </si>
  <si>
    <t>Rosier Tige</t>
  </si>
  <si>
    <t>Rosa Gallica</t>
  </si>
  <si>
    <t>Quantité</t>
  </si>
  <si>
    <t>Sub Total</t>
  </si>
  <si>
    <t>TOTAL</t>
  </si>
  <si>
    <t>tva</t>
  </si>
  <si>
    <t>Coriander</t>
  </si>
  <si>
    <t>Sunflower</t>
  </si>
  <si>
    <t>Alexandra Princess de Lux</t>
  </si>
  <si>
    <t>petals de roses</t>
  </si>
  <si>
    <t>rose petals</t>
  </si>
  <si>
    <t>Hysope (Bleu)</t>
  </si>
  <si>
    <t>Hysope (Mixte)</t>
  </si>
  <si>
    <t>Mixed Hyssop</t>
  </si>
  <si>
    <t>Lavande (Mixte)</t>
  </si>
  <si>
    <t>Lavender (Mixed colours)</t>
  </si>
  <si>
    <t>Bourrache (mixte)</t>
  </si>
  <si>
    <t>Borage (mixed)</t>
  </si>
  <si>
    <t>Calendula (mixed)</t>
  </si>
  <si>
    <t>Basilic classique</t>
  </si>
  <si>
    <t>Basil classic Italian</t>
  </si>
  <si>
    <t>Ocimum basilicum purpureum</t>
  </si>
  <si>
    <t>Basil dark red</t>
  </si>
  <si>
    <t>Basilic classique rouge</t>
  </si>
  <si>
    <t>tagète (mixte)</t>
  </si>
  <si>
    <t>French marigold mixte</t>
  </si>
  <si>
    <t>Capucines (fleurs)</t>
  </si>
  <si>
    <t>Nasturtiums flowers</t>
  </si>
  <si>
    <t>Capucines (feuilles)</t>
  </si>
  <si>
    <t>Nasturtiums leaves</t>
  </si>
  <si>
    <t xml:space="preserve">Seasonal mixed flower box </t>
  </si>
  <si>
    <t>Dried Rose petals</t>
  </si>
  <si>
    <t>Dried Seasonal mix petals</t>
  </si>
  <si>
    <t xml:space="preserve">Dried Calendula petals </t>
  </si>
  <si>
    <t xml:space="preserve">Dried Cornflower petals  </t>
  </si>
  <si>
    <t xml:space="preserve">Dried Mixed cornflower petals </t>
  </si>
  <si>
    <t>petals de roses (séché)</t>
  </si>
  <si>
    <t>bleuet (Mixte séché)</t>
  </si>
  <si>
    <t>bleuet (Bleu séché)</t>
  </si>
  <si>
    <t>Calendula (mixte)</t>
  </si>
  <si>
    <t>Fenouil</t>
  </si>
  <si>
    <t>Lemon Balm</t>
  </si>
  <si>
    <t>Sage</t>
  </si>
  <si>
    <t>Calendula séché</t>
  </si>
  <si>
    <t>Fleurs mélangées 
saisonnières séchées</t>
  </si>
  <si>
    <t xml:space="preserve">Fleurs comestibles 
pour cocktails
</t>
  </si>
  <si>
    <t>Edible flowers for cocktails</t>
  </si>
  <si>
    <t>zucchini (fleur)</t>
  </si>
  <si>
    <t xml:space="preserve">French marigold </t>
  </si>
  <si>
    <t>boîte à fleurs 
mixte de saison</t>
  </si>
  <si>
    <t>Delivery charges:</t>
  </si>
  <si>
    <t>FREE</t>
  </si>
  <si>
    <t xml:space="preserve">Seasonal mixed herb box </t>
  </si>
  <si>
    <t>boîte à herbes
mixte de saison</t>
  </si>
  <si>
    <t>violet</t>
  </si>
  <si>
    <t>pensée</t>
  </si>
  <si>
    <t>Ocimum americanum</t>
  </si>
  <si>
    <t>Basil Lime</t>
  </si>
  <si>
    <t>Basilic citron vert</t>
  </si>
  <si>
    <t>Sub Total 2</t>
  </si>
  <si>
    <t>Pick up from Botanika</t>
  </si>
  <si>
    <t>Ramasser Botanika</t>
  </si>
  <si>
    <t>Livraisons supérieues à €25.00</t>
  </si>
  <si>
    <t xml:space="preserve">Deliveries over €25.00 </t>
  </si>
  <si>
    <t>Please send this order to botanika@pt.lu</t>
  </si>
  <si>
    <t>Fixed delivery charge (if less than €25.00)</t>
  </si>
  <si>
    <t>TOTAL:</t>
  </si>
  <si>
    <t>Pièce</t>
  </si>
  <si>
    <t>Envoyer la commande à botanika@pt.lu</t>
  </si>
  <si>
    <r>
      <t>Frais de livraison fixes (</t>
    </r>
    <r>
      <rPr>
        <b/>
        <sz val="11"/>
        <color theme="1"/>
        <rFont val="Arial (Body)_x0000_"/>
      </rPr>
      <t>si moins de €25.00</t>
    </r>
    <r>
      <rPr>
        <sz val="11"/>
        <color theme="1"/>
        <rFont val="Arial (Body)_x0000_"/>
      </rPr>
      <t>)</t>
    </r>
  </si>
  <si>
    <t>Dianthus barbatus</t>
  </si>
  <si>
    <t>Cucumis sativus</t>
  </si>
  <si>
    <t>Cucurbita pepo</t>
  </si>
  <si>
    <t>6a</t>
  </si>
  <si>
    <t>6b</t>
  </si>
  <si>
    <t>7a</t>
  </si>
  <si>
    <t>7b</t>
  </si>
  <si>
    <t>8a</t>
  </si>
  <si>
    <t>8b</t>
  </si>
  <si>
    <t>16a</t>
  </si>
  <si>
    <t>25a</t>
  </si>
  <si>
    <t>25b</t>
  </si>
  <si>
    <t>26a</t>
  </si>
  <si>
    <t>26b</t>
  </si>
  <si>
    <t>33a</t>
  </si>
  <si>
    <t>33b</t>
  </si>
  <si>
    <t>61a</t>
  </si>
  <si>
    <t>61b</t>
  </si>
  <si>
    <t>62a</t>
  </si>
  <si>
    <t>62b</t>
  </si>
  <si>
    <t>66a</t>
  </si>
  <si>
    <t>66b</t>
  </si>
  <si>
    <t>67a</t>
  </si>
  <si>
    <t>67b</t>
  </si>
  <si>
    <t>68a</t>
  </si>
  <si>
    <t>68b</t>
  </si>
  <si>
    <t>69a</t>
  </si>
  <si>
    <t>69b</t>
  </si>
  <si>
    <t>94a</t>
  </si>
  <si>
    <t>94b</t>
  </si>
  <si>
    <t>95a</t>
  </si>
  <si>
    <t>95b</t>
  </si>
  <si>
    <t>5a</t>
  </si>
  <si>
    <t>Latin</t>
  </si>
  <si>
    <t xml:space="preserve">No </t>
  </si>
  <si>
    <t>Tropaeolum Majus</t>
  </si>
  <si>
    <t>Chamaemelum nobile</t>
  </si>
  <si>
    <t>Chamomile, Roman Chamomile</t>
  </si>
  <si>
    <t>Camomile</t>
  </si>
  <si>
    <t>29a</t>
  </si>
  <si>
    <t>purslane (flowers &amp; leaves)</t>
  </si>
  <si>
    <t>Malope Alba (White)</t>
  </si>
  <si>
    <t>Flower confetti 1 litre (10 handfuls)</t>
  </si>
  <si>
    <t>Flower confetti 5 litres (50 handfuls)</t>
  </si>
  <si>
    <t>confettis de fleurs
10 litres (100 personnes)</t>
  </si>
  <si>
    <t>confettis de fleurs
1 litre (10-12 personnes)</t>
  </si>
  <si>
    <t>confettis de fleurs
5 litres (50 personnes)</t>
  </si>
  <si>
    <t>Flower confetti 10 litres (100  handfuls)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</si>
</sst>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_(&quot;$&quot;* #,##0.00_);_(&quot;$&quot;* \(#,##0.00\);_(&quot;$&quot;* &quot;-&quot;??_);_(@_)"/>
    <numFmt numFmtId="165" formatCode="_([$€-2]\ * #,##0.00_);_([$€-2]\ * \(#,##0.00\);_([$€-2]\ * &quot;-&quot;??_);_(@_)"/>
    <numFmt numFmtId="166" formatCode="[$€-2]\ #,##0.00;[Red]\-[$€-2]\ #,##0.00"/>
  </numFmts>
  <fonts count="20">
    <font>
      <sz val="8"/>
      <name val="Arial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name val="Arial"/>
      <family val="2"/>
      <scheme val="minor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sz val="11"/>
      <name val="Arial"/>
      <family val="2"/>
    </font>
    <font>
      <b/>
      <sz val="11"/>
      <color theme="1"/>
      <name val="Arial (Body)_x0000_"/>
    </font>
    <font>
      <b/>
      <sz val="11"/>
      <color theme="0"/>
      <name val="Arial (Body)_x0000_"/>
    </font>
    <font>
      <sz val="11"/>
      <color theme="1"/>
      <name val="Arial (Body)_x0000_"/>
    </font>
    <font>
      <sz val="11"/>
      <color rgb="FF000000"/>
      <name val="Arial (Body)"/>
    </font>
    <font>
      <sz val="11"/>
      <color rgb="FFFF0000"/>
      <name val="Arial (Body)_x0000_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1"/>
      <color rgb="FFFF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>
      <alignment horizontal="left" vertical="center" wrapText="1" indent="1"/>
    </xf>
    <xf numFmtId="0" fontId="9" fillId="0" borderId="0" applyNumberFormat="0" applyFill="0" applyBorder="0" applyProtection="0">
      <alignment horizontal="left" vertical="top" wrapText="1" indent="1"/>
    </xf>
    <xf numFmtId="0" fontId="9" fillId="0" borderId="0" applyNumberFormat="0" applyFont="0" applyFill="0" applyBorder="0" applyProtection="0">
      <alignment horizontal="left" wrapText="1" indent="1"/>
    </xf>
    <xf numFmtId="3" fontId="6" fillId="0" borderId="0" applyFont="0" applyFill="0" applyBorder="0" applyProtection="0">
      <alignment horizontal="center" vertical="center"/>
    </xf>
    <xf numFmtId="164" fontId="9" fillId="0" borderId="0" applyFont="0" applyFill="0" applyBorder="0" applyAlignment="0" applyProtection="0"/>
    <xf numFmtId="0" fontId="10" fillId="0" borderId="0" applyNumberFormat="0" applyFill="0" applyBorder="0" applyProtection="0">
      <alignment horizontal="right" vertical="center" wrapText="1"/>
    </xf>
    <xf numFmtId="9" fontId="1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12" fillId="2" borderId="1" xfId="17" applyFont="1" applyFill="1" applyBorder="1" applyAlignment="1">
      <alignment horizontal="left"/>
    </xf>
    <xf numFmtId="0" fontId="12" fillId="2" borderId="1" xfId="17" applyFont="1" applyFill="1" applyBorder="1"/>
    <xf numFmtId="0" fontId="14" fillId="0" borderId="0" xfId="17" applyFont="1"/>
    <xf numFmtId="0" fontId="14" fillId="0" borderId="1" xfId="17" applyFont="1" applyFill="1" applyBorder="1"/>
    <xf numFmtId="0" fontId="14" fillId="0" borderId="1" xfId="17" applyFont="1" applyBorder="1"/>
    <xf numFmtId="0" fontId="14" fillId="0" borderId="1" xfId="17" applyFont="1" applyBorder="1" applyAlignment="1">
      <alignment horizontal="center"/>
    </xf>
    <xf numFmtId="165" fontId="14" fillId="0" borderId="1" xfId="17" applyNumberFormat="1" applyFont="1" applyBorder="1" applyAlignment="1">
      <alignment horizontal="center"/>
    </xf>
    <xf numFmtId="165" fontId="14" fillId="0" borderId="1" xfId="17" applyNumberFormat="1" applyFont="1" applyBorder="1" applyAlignment="1">
      <alignment horizontal="left"/>
    </xf>
    <xf numFmtId="9" fontId="14" fillId="0" borderId="1" xfId="17" applyNumberFormat="1" applyFont="1" applyFill="1" applyBorder="1" applyAlignment="1">
      <alignment horizontal="center"/>
    </xf>
    <xf numFmtId="0" fontId="14" fillId="0" borderId="1" xfId="17" applyFont="1" applyBorder="1" applyAlignment="1">
      <alignment horizontal="left"/>
    </xf>
    <xf numFmtId="0" fontId="14" fillId="0" borderId="0" xfId="17" applyFont="1" applyAlignment="1">
      <alignment horizontal="center"/>
    </xf>
    <xf numFmtId="165" fontId="14" fillId="0" borderId="0" xfId="17" applyNumberFormat="1" applyFont="1" applyAlignment="1">
      <alignment horizontal="center"/>
    </xf>
    <xf numFmtId="0" fontId="14" fillId="0" borderId="0" xfId="17" applyFont="1" applyAlignment="1">
      <alignment horizontal="left"/>
    </xf>
    <xf numFmtId="0" fontId="14" fillId="0" borderId="1" xfId="17" applyFont="1" applyBorder="1" applyAlignment="1">
      <alignment vertical="top" wrapText="1"/>
    </xf>
    <xf numFmtId="0" fontId="14" fillId="0" borderId="1" xfId="17" applyFont="1" applyBorder="1" applyAlignment="1">
      <alignment vertical="center" wrapText="1"/>
    </xf>
    <xf numFmtId="0" fontId="14" fillId="0" borderId="1" xfId="17" applyFont="1" applyBorder="1" applyAlignment="1">
      <alignment horizontal="left" wrapText="1"/>
    </xf>
    <xf numFmtId="166" fontId="14" fillId="0" borderId="0" xfId="17" applyNumberFormat="1" applyFont="1" applyAlignment="1">
      <alignment horizontal="center"/>
    </xf>
    <xf numFmtId="0" fontId="14" fillId="0" borderId="1" xfId="17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0" xfId="17" applyFont="1"/>
    <xf numFmtId="165" fontId="14" fillId="0" borderId="0" xfId="17" applyNumberFormat="1" applyFont="1"/>
    <xf numFmtId="165" fontId="14" fillId="0" borderId="1" xfId="17" applyNumberFormat="1" applyFont="1" applyBorder="1"/>
    <xf numFmtId="0" fontId="14" fillId="0" borderId="0" xfId="17" applyFont="1" applyAlignment="1"/>
    <xf numFmtId="165" fontId="12" fillId="0" borderId="0" xfId="17" applyNumberFormat="1" applyFont="1"/>
    <xf numFmtId="0" fontId="14" fillId="0" borderId="0" xfId="17" applyFont="1" applyAlignment="1">
      <alignment horizontal="left"/>
    </xf>
    <xf numFmtId="0" fontId="16" fillId="0" borderId="1" xfId="17" applyFont="1" applyBorder="1" applyAlignment="1">
      <alignment horizontal="center"/>
    </xf>
    <xf numFmtId="0" fontId="17" fillId="0" borderId="0" xfId="17" applyFont="1" applyAlignment="1"/>
    <xf numFmtId="0" fontId="13" fillId="3" borderId="1" xfId="11" applyFont="1" applyFill="1" applyBorder="1" applyAlignment="1">
      <alignment horizontal="center" vertical="center" wrapText="1"/>
    </xf>
    <xf numFmtId="165" fontId="13" fillId="3" borderId="1" xfId="11" applyNumberFormat="1" applyFont="1" applyFill="1" applyBorder="1" applyAlignment="1">
      <alignment horizontal="center" vertical="center" wrapText="1"/>
    </xf>
    <xf numFmtId="0" fontId="13" fillId="3" borderId="1" xfId="11" applyFont="1" applyFill="1" applyBorder="1" applyAlignment="1">
      <alignment horizontal="left" vertical="center" wrapText="1"/>
    </xf>
    <xf numFmtId="0" fontId="19" fillId="3" borderId="1" xfId="11" applyFont="1" applyFill="1" applyBorder="1" applyAlignment="1">
      <alignment horizontal="center" vertical="center" wrapText="1"/>
    </xf>
    <xf numFmtId="0" fontId="12" fillId="0" borderId="0" xfId="17" applyFont="1" applyAlignment="1">
      <alignment horizontal="left"/>
    </xf>
    <xf numFmtId="165" fontId="14" fillId="0" borderId="0" xfId="17" applyNumberFormat="1" applyFont="1" applyAlignment="1"/>
    <xf numFmtId="0" fontId="12" fillId="0" borderId="0" xfId="17" applyFont="1" applyAlignment="1">
      <alignment horizontal="center"/>
    </xf>
    <xf numFmtId="165" fontId="14" fillId="0" borderId="0" xfId="17" applyNumberFormat="1" applyFont="1" applyAlignment="1">
      <alignment horizontal="left"/>
    </xf>
    <xf numFmtId="0" fontId="14" fillId="0" borderId="0" xfId="17" applyFont="1" applyAlignment="1">
      <alignment horizontal="left"/>
    </xf>
  </cellXfs>
  <cellStyles count="22">
    <cellStyle name="Comma 2" xfId="12" xr:uid="{00000000-0005-0000-0000-000000000000}"/>
    <cellStyle name="Currency 2" xfId="8" xr:uid="{00000000-0005-0000-0000-000001000000}"/>
    <cellStyle name="Currency 3" xfId="13" xr:uid="{00000000-0005-0000-0000-000002000000}"/>
    <cellStyle name="Followed Hyperlink" xfId="4" builtinId="9" hidden="1"/>
    <cellStyle name="Followed Hyperlink" xfId="6" builtinId="9" hidden="1"/>
    <cellStyle name="Followed Hyperlink" xfId="19" builtinId="9" hidden="1"/>
    <cellStyle name="Followed Hyperlink" xfId="21" builtinId="9" hidden="1"/>
    <cellStyle name="Heading 3 2" xfId="14" xr:uid="{00000000-0005-0000-0000-000007000000}"/>
    <cellStyle name="Heading 4 2" xfId="11" xr:uid="{00000000-0005-0000-0000-000008000000}"/>
    <cellStyle name="Hyperlink" xfId="3" builtinId="8" hidden="1"/>
    <cellStyle name="Hyperlink" xfId="5" builtinId="8" hidden="1"/>
    <cellStyle name="Hyperlink" xfId="18" builtinId="8" hidden="1"/>
    <cellStyle name="Hyperlink" xfId="20" builtinId="8" hidden="1"/>
    <cellStyle name="Hyperlink 2" xfId="10" xr:uid="{00000000-0005-0000-0000-00000D000000}"/>
    <cellStyle name="Normal" xfId="0" builtinId="0"/>
    <cellStyle name="Normal 2" xfId="1" xr:uid="{00000000-0005-0000-0000-00000F000000}"/>
    <cellStyle name="Normal 3" xfId="2" xr:uid="{00000000-0005-0000-0000-000010000000}"/>
    <cellStyle name="Normal 4" xfId="7" xr:uid="{00000000-0005-0000-0000-000011000000}"/>
    <cellStyle name="Normal 5" xfId="9" xr:uid="{00000000-0005-0000-0000-000012000000}"/>
    <cellStyle name="Normal 6" xfId="16" xr:uid="{00000000-0005-0000-0000-000013000000}"/>
    <cellStyle name="Normal 7" xfId="17" xr:uid="{00000000-0005-0000-0000-000014000000}"/>
    <cellStyle name="Percent 2" xfId="15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AF15"/>
      <color rgb="FF39D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1"/>
  <sheetViews>
    <sheetView showGridLines="0" tabSelected="1" topLeftCell="D97" zoomScale="149" zoomScaleNormal="149" zoomScaleSheetLayoutView="91" workbookViewId="0">
      <selection activeCell="H104" sqref="H104"/>
    </sheetView>
  </sheetViews>
  <sheetFormatPr baseColWidth="10" defaultRowHeight="14"/>
  <cols>
    <col min="1" max="1" width="6.25" style="25" bestFit="1" customWidth="1"/>
    <col min="2" max="2" width="13.75" style="3" bestFit="1" customWidth="1"/>
    <col min="3" max="3" width="42.5" style="13" bestFit="1" customWidth="1"/>
    <col min="4" max="4" width="37.5" style="13" bestFit="1" customWidth="1"/>
    <col min="5" max="5" width="55.5" style="3" bestFit="1" customWidth="1"/>
    <col min="6" max="6" width="13" style="11" customWidth="1"/>
    <col min="7" max="7" width="9" style="11" bestFit="1" customWidth="1"/>
    <col min="8" max="8" width="13" style="11" customWidth="1"/>
    <col min="9" max="9" width="20.5" style="12" bestFit="1" customWidth="1"/>
    <col min="10" max="10" width="14.5" style="13" bestFit="1" customWidth="1"/>
    <col min="11" max="11" width="12.75" style="11" bestFit="1" customWidth="1"/>
    <col min="12" max="12" width="14.25" style="11" bestFit="1" customWidth="1"/>
    <col min="13" max="13" width="8.75" style="3" bestFit="1" customWidth="1"/>
    <col min="14" max="14" width="14.25" style="3" bestFit="1" customWidth="1"/>
    <col min="15" max="16384" width="10.75" style="3"/>
  </cols>
  <sheetData>
    <row r="1" spans="1:14" ht="30">
      <c r="A1" s="1" t="s">
        <v>233</v>
      </c>
      <c r="B1" s="1" t="s">
        <v>7</v>
      </c>
      <c r="C1" s="1" t="s">
        <v>232</v>
      </c>
      <c r="D1" s="1" t="s">
        <v>9</v>
      </c>
      <c r="E1" s="2" t="s">
        <v>72</v>
      </c>
      <c r="F1" s="28" t="s">
        <v>196</v>
      </c>
      <c r="G1" s="28" t="s">
        <v>3</v>
      </c>
      <c r="H1" s="31" t="s">
        <v>131</v>
      </c>
      <c r="I1" s="29" t="s">
        <v>54</v>
      </c>
      <c r="J1" s="30" t="s">
        <v>132</v>
      </c>
      <c r="K1" s="28" t="s">
        <v>134</v>
      </c>
      <c r="L1" s="28" t="s">
        <v>188</v>
      </c>
      <c r="M1" s="28" t="s">
        <v>8</v>
      </c>
      <c r="N1" s="28" t="s">
        <v>133</v>
      </c>
    </row>
    <row r="2" spans="1:14">
      <c r="A2" s="10">
        <v>2</v>
      </c>
      <c r="B2" s="4" t="s">
        <v>84</v>
      </c>
      <c r="C2" s="5" t="s">
        <v>2</v>
      </c>
      <c r="D2" s="5" t="s">
        <v>11</v>
      </c>
      <c r="E2" s="5" t="s">
        <v>2</v>
      </c>
      <c r="F2" s="6">
        <v>10</v>
      </c>
      <c r="G2" s="6"/>
      <c r="H2" s="26">
        <v>0</v>
      </c>
      <c r="I2" s="7">
        <v>5</v>
      </c>
      <c r="J2" s="8">
        <f t="shared" ref="J2:J3" si="0">SUM(H2*I2)</f>
        <v>0</v>
      </c>
      <c r="K2" s="7">
        <f t="shared" ref="K2:K20" si="1">SUM(J2*3/100)</f>
        <v>0</v>
      </c>
      <c r="L2" s="7">
        <f t="shared" ref="L2:L3" si="2">SUM(J2+K2)</f>
        <v>0</v>
      </c>
      <c r="M2" s="9">
        <v>0.03</v>
      </c>
      <c r="N2" s="22">
        <f t="shared" ref="N2:N57" si="3">SUM(L2)</f>
        <v>0</v>
      </c>
    </row>
    <row r="3" spans="1:14">
      <c r="A3" s="10">
        <v>3</v>
      </c>
      <c r="B3" s="4" t="s">
        <v>84</v>
      </c>
      <c r="C3" s="5" t="s">
        <v>12</v>
      </c>
      <c r="D3" s="5" t="s">
        <v>12</v>
      </c>
      <c r="E3" s="5" t="s">
        <v>73</v>
      </c>
      <c r="F3" s="6">
        <v>10</v>
      </c>
      <c r="G3" s="6"/>
      <c r="H3" s="26">
        <v>0</v>
      </c>
      <c r="I3" s="7">
        <v>5</v>
      </c>
      <c r="J3" s="8">
        <f t="shared" si="0"/>
        <v>0</v>
      </c>
      <c r="K3" s="7">
        <f t="shared" si="1"/>
        <v>0</v>
      </c>
      <c r="L3" s="7">
        <f t="shared" si="2"/>
        <v>0</v>
      </c>
      <c r="M3" s="9">
        <v>0.03</v>
      </c>
      <c r="N3" s="22">
        <f t="shared" si="3"/>
        <v>0</v>
      </c>
    </row>
    <row r="4" spans="1:14">
      <c r="A4" s="10">
        <v>5</v>
      </c>
      <c r="B4" s="4" t="s">
        <v>84</v>
      </c>
      <c r="C4" s="5" t="s">
        <v>16</v>
      </c>
      <c r="D4" s="5" t="s">
        <v>56</v>
      </c>
      <c r="E4" s="5" t="s">
        <v>55</v>
      </c>
      <c r="F4" s="18">
        <v>25</v>
      </c>
      <c r="G4" s="6"/>
      <c r="H4" s="26">
        <v>0</v>
      </c>
      <c r="I4" s="7">
        <v>4</v>
      </c>
      <c r="J4" s="8">
        <f t="shared" ref="J4" si="4">SUM(H4*I4)</f>
        <v>0</v>
      </c>
      <c r="K4" s="7">
        <f t="shared" si="1"/>
        <v>0</v>
      </c>
      <c r="L4" s="7">
        <f t="shared" ref="L4" si="5">SUM(J4+K4)</f>
        <v>0</v>
      </c>
      <c r="M4" s="9">
        <v>0.03</v>
      </c>
      <c r="N4" s="22">
        <f t="shared" ref="N4" si="6">SUM(L4)</f>
        <v>0</v>
      </c>
    </row>
    <row r="5" spans="1:14">
      <c r="A5" s="10" t="s">
        <v>231</v>
      </c>
      <c r="B5" s="4" t="s">
        <v>84</v>
      </c>
      <c r="C5" s="5" t="s">
        <v>16</v>
      </c>
      <c r="D5" s="5" t="s">
        <v>56</v>
      </c>
      <c r="E5" s="5" t="s">
        <v>55</v>
      </c>
      <c r="F5" s="18">
        <v>50</v>
      </c>
      <c r="G5" s="6"/>
      <c r="H5" s="26">
        <v>0</v>
      </c>
      <c r="I5" s="7">
        <v>8</v>
      </c>
      <c r="J5" s="8">
        <f t="shared" ref="J5:J20" si="7">SUM(H5*I5)</f>
        <v>0</v>
      </c>
      <c r="K5" s="7">
        <f t="shared" si="1"/>
        <v>0</v>
      </c>
      <c r="L5" s="7">
        <f t="shared" ref="L5:L20" si="8">SUM(J5+K5)</f>
        <v>0</v>
      </c>
      <c r="M5" s="9">
        <v>0.03</v>
      </c>
      <c r="N5" s="22">
        <f t="shared" si="3"/>
        <v>0</v>
      </c>
    </row>
    <row r="6" spans="1:14">
      <c r="A6" s="10">
        <v>6</v>
      </c>
      <c r="B6" s="4" t="s">
        <v>84</v>
      </c>
      <c r="C6" s="5" t="s">
        <v>16</v>
      </c>
      <c r="D6" s="5" t="s">
        <v>60</v>
      </c>
      <c r="E6" s="5" t="s">
        <v>59</v>
      </c>
      <c r="F6" s="6"/>
      <c r="G6" s="6">
        <v>20</v>
      </c>
      <c r="H6" s="26">
        <v>0</v>
      </c>
      <c r="I6" s="7">
        <v>1.55</v>
      </c>
      <c r="J6" s="8">
        <f t="shared" si="7"/>
        <v>0</v>
      </c>
      <c r="K6" s="7">
        <f t="shared" si="1"/>
        <v>0</v>
      </c>
      <c r="L6" s="7">
        <f t="shared" si="8"/>
        <v>0</v>
      </c>
      <c r="M6" s="9">
        <v>0.03</v>
      </c>
      <c r="N6" s="22">
        <f t="shared" si="3"/>
        <v>0</v>
      </c>
    </row>
    <row r="7" spans="1:14">
      <c r="A7" s="10" t="s">
        <v>202</v>
      </c>
      <c r="B7" s="4" t="s">
        <v>84</v>
      </c>
      <c r="C7" s="5" t="s">
        <v>16</v>
      </c>
      <c r="D7" s="5" t="s">
        <v>60</v>
      </c>
      <c r="E7" s="5" t="s">
        <v>59</v>
      </c>
      <c r="F7" s="6"/>
      <c r="G7" s="6">
        <v>100</v>
      </c>
      <c r="H7" s="26">
        <v>0</v>
      </c>
      <c r="I7" s="7">
        <v>2.65</v>
      </c>
      <c r="J7" s="8">
        <f t="shared" si="7"/>
        <v>0</v>
      </c>
      <c r="K7" s="7">
        <f t="shared" si="1"/>
        <v>0</v>
      </c>
      <c r="L7" s="7">
        <f t="shared" si="8"/>
        <v>0</v>
      </c>
      <c r="M7" s="9">
        <v>0.03</v>
      </c>
      <c r="N7" s="22">
        <f t="shared" si="3"/>
        <v>0</v>
      </c>
    </row>
    <row r="8" spans="1:14">
      <c r="A8" s="10" t="s">
        <v>203</v>
      </c>
      <c r="B8" s="4" t="s">
        <v>84</v>
      </c>
      <c r="C8" s="5" t="s">
        <v>16</v>
      </c>
      <c r="D8" s="5" t="s">
        <v>60</v>
      </c>
      <c r="E8" s="5" t="s">
        <v>59</v>
      </c>
      <c r="F8" s="6"/>
      <c r="G8" s="6">
        <v>200</v>
      </c>
      <c r="H8" s="26">
        <v>0</v>
      </c>
      <c r="I8" s="7">
        <v>5.2</v>
      </c>
      <c r="J8" s="8">
        <f t="shared" si="7"/>
        <v>0</v>
      </c>
      <c r="K8" s="7">
        <f t="shared" si="1"/>
        <v>0</v>
      </c>
      <c r="L8" s="7">
        <f t="shared" si="8"/>
        <v>0</v>
      </c>
      <c r="M8" s="9">
        <v>0.03</v>
      </c>
      <c r="N8" s="22">
        <f t="shared" si="3"/>
        <v>0</v>
      </c>
    </row>
    <row r="9" spans="1:14">
      <c r="A9" s="10">
        <v>7</v>
      </c>
      <c r="B9" s="4" t="s">
        <v>84</v>
      </c>
      <c r="C9" s="5" t="s">
        <v>21</v>
      </c>
      <c r="D9" s="5" t="s">
        <v>61</v>
      </c>
      <c r="E9" s="5" t="s">
        <v>57</v>
      </c>
      <c r="F9" s="18"/>
      <c r="G9" s="6">
        <v>20</v>
      </c>
      <c r="H9" s="26">
        <v>0</v>
      </c>
      <c r="I9" s="7">
        <v>1.55</v>
      </c>
      <c r="J9" s="8">
        <f t="shared" si="7"/>
        <v>0</v>
      </c>
      <c r="K9" s="7">
        <f t="shared" si="1"/>
        <v>0</v>
      </c>
      <c r="L9" s="7">
        <f t="shared" si="8"/>
        <v>0</v>
      </c>
      <c r="M9" s="9">
        <v>0.03</v>
      </c>
      <c r="N9" s="22">
        <f t="shared" si="3"/>
        <v>0</v>
      </c>
    </row>
    <row r="10" spans="1:14">
      <c r="A10" s="10" t="s">
        <v>204</v>
      </c>
      <c r="B10" s="4" t="s">
        <v>84</v>
      </c>
      <c r="C10" s="5" t="s">
        <v>21</v>
      </c>
      <c r="D10" s="5" t="s">
        <v>61</v>
      </c>
      <c r="E10" s="5" t="s">
        <v>57</v>
      </c>
      <c r="F10" s="18"/>
      <c r="G10" s="6">
        <v>100</v>
      </c>
      <c r="H10" s="26">
        <v>0</v>
      </c>
      <c r="I10" s="7">
        <v>2.65</v>
      </c>
      <c r="J10" s="8">
        <f t="shared" si="7"/>
        <v>0</v>
      </c>
      <c r="K10" s="7">
        <f t="shared" si="1"/>
        <v>0</v>
      </c>
      <c r="L10" s="7">
        <f t="shared" si="8"/>
        <v>0</v>
      </c>
      <c r="M10" s="9">
        <v>0.03</v>
      </c>
      <c r="N10" s="22">
        <f t="shared" si="3"/>
        <v>0</v>
      </c>
    </row>
    <row r="11" spans="1:14">
      <c r="A11" s="10" t="s">
        <v>205</v>
      </c>
      <c r="B11" s="4" t="s">
        <v>84</v>
      </c>
      <c r="C11" s="5" t="s">
        <v>21</v>
      </c>
      <c r="D11" s="5" t="s">
        <v>61</v>
      </c>
      <c r="E11" s="5" t="s">
        <v>57</v>
      </c>
      <c r="F11" s="18"/>
      <c r="G11" s="6">
        <v>200</v>
      </c>
      <c r="H11" s="26">
        <v>0</v>
      </c>
      <c r="I11" s="7">
        <v>5.2</v>
      </c>
      <c r="J11" s="8">
        <f t="shared" si="7"/>
        <v>0</v>
      </c>
      <c r="K11" s="7">
        <f t="shared" si="1"/>
        <v>0</v>
      </c>
      <c r="L11" s="7">
        <f t="shared" si="8"/>
        <v>0</v>
      </c>
      <c r="M11" s="9">
        <v>0.03</v>
      </c>
      <c r="N11" s="22">
        <f t="shared" si="3"/>
        <v>0</v>
      </c>
    </row>
    <row r="12" spans="1:14">
      <c r="A12" s="10">
        <v>8</v>
      </c>
      <c r="B12" s="4" t="s">
        <v>84</v>
      </c>
      <c r="C12" s="5" t="s">
        <v>19</v>
      </c>
      <c r="D12" s="5" t="s">
        <v>63</v>
      </c>
      <c r="E12" s="5" t="s">
        <v>58</v>
      </c>
      <c r="F12" s="6"/>
      <c r="G12" s="18">
        <v>20</v>
      </c>
      <c r="H12" s="26">
        <v>0</v>
      </c>
      <c r="I12" s="7">
        <v>1.55</v>
      </c>
      <c r="J12" s="8">
        <f t="shared" si="7"/>
        <v>0</v>
      </c>
      <c r="K12" s="7">
        <f t="shared" si="1"/>
        <v>0</v>
      </c>
      <c r="L12" s="7">
        <f t="shared" si="8"/>
        <v>0</v>
      </c>
      <c r="M12" s="9">
        <v>0.03</v>
      </c>
      <c r="N12" s="22">
        <f t="shared" si="3"/>
        <v>0</v>
      </c>
    </row>
    <row r="13" spans="1:14">
      <c r="A13" s="10" t="s">
        <v>206</v>
      </c>
      <c r="B13" s="4" t="s">
        <v>84</v>
      </c>
      <c r="C13" s="5" t="s">
        <v>19</v>
      </c>
      <c r="D13" s="5" t="s">
        <v>63</v>
      </c>
      <c r="E13" s="5" t="s">
        <v>58</v>
      </c>
      <c r="F13" s="6"/>
      <c r="G13" s="18">
        <v>100</v>
      </c>
      <c r="H13" s="26">
        <v>0</v>
      </c>
      <c r="I13" s="7">
        <v>2.65</v>
      </c>
      <c r="J13" s="8">
        <f t="shared" si="7"/>
        <v>0</v>
      </c>
      <c r="K13" s="7">
        <f t="shared" si="1"/>
        <v>0</v>
      </c>
      <c r="L13" s="7">
        <f t="shared" si="8"/>
        <v>0</v>
      </c>
      <c r="M13" s="9">
        <v>0.03</v>
      </c>
      <c r="N13" s="22">
        <f t="shared" si="3"/>
        <v>0</v>
      </c>
    </row>
    <row r="14" spans="1:14">
      <c r="A14" s="10" t="s">
        <v>207</v>
      </c>
      <c r="B14" s="4" t="s">
        <v>84</v>
      </c>
      <c r="C14" s="5" t="s">
        <v>19</v>
      </c>
      <c r="D14" s="5" t="s">
        <v>63</v>
      </c>
      <c r="E14" s="5" t="s">
        <v>58</v>
      </c>
      <c r="F14" s="6"/>
      <c r="G14" s="18">
        <v>200</v>
      </c>
      <c r="H14" s="26">
        <v>0</v>
      </c>
      <c r="I14" s="7">
        <v>5.2</v>
      </c>
      <c r="J14" s="8">
        <f t="shared" si="7"/>
        <v>0</v>
      </c>
      <c r="K14" s="7">
        <f t="shared" si="1"/>
        <v>0</v>
      </c>
      <c r="L14" s="7">
        <f t="shared" si="8"/>
        <v>0</v>
      </c>
      <c r="M14" s="9">
        <v>0.03</v>
      </c>
      <c r="N14" s="22">
        <f t="shared" si="3"/>
        <v>0</v>
      </c>
    </row>
    <row r="15" spans="1:14">
      <c r="A15" s="10">
        <v>9</v>
      </c>
      <c r="B15" s="4" t="s">
        <v>36</v>
      </c>
      <c r="C15" s="5" t="s">
        <v>46</v>
      </c>
      <c r="D15" s="5" t="s">
        <v>65</v>
      </c>
      <c r="E15" s="5" t="s">
        <v>45</v>
      </c>
      <c r="F15" s="6">
        <v>40</v>
      </c>
      <c r="G15" s="6"/>
      <c r="H15" s="26">
        <v>0</v>
      </c>
      <c r="I15" s="7">
        <v>11.65</v>
      </c>
      <c r="J15" s="8">
        <f t="shared" si="7"/>
        <v>0</v>
      </c>
      <c r="K15" s="7">
        <f t="shared" si="1"/>
        <v>0</v>
      </c>
      <c r="L15" s="7">
        <f t="shared" si="8"/>
        <v>0</v>
      </c>
      <c r="M15" s="9">
        <v>0.03</v>
      </c>
      <c r="N15" s="22">
        <f t="shared" si="3"/>
        <v>0</v>
      </c>
    </row>
    <row r="16" spans="1:14">
      <c r="A16" s="10">
        <v>10</v>
      </c>
      <c r="B16" s="4" t="s">
        <v>84</v>
      </c>
      <c r="C16" s="5" t="s">
        <v>13</v>
      </c>
      <c r="D16" s="5" t="s">
        <v>5</v>
      </c>
      <c r="E16" s="5" t="s">
        <v>62</v>
      </c>
      <c r="F16" s="6">
        <v>100</v>
      </c>
      <c r="G16" s="6"/>
      <c r="H16" s="26">
        <v>0</v>
      </c>
      <c r="I16" s="7">
        <v>11.65</v>
      </c>
      <c r="J16" s="8">
        <f t="shared" si="7"/>
        <v>0</v>
      </c>
      <c r="K16" s="7">
        <f t="shared" si="1"/>
        <v>0</v>
      </c>
      <c r="L16" s="7">
        <f t="shared" si="8"/>
        <v>0</v>
      </c>
      <c r="M16" s="9">
        <v>0.03</v>
      </c>
      <c r="N16" s="22">
        <f t="shared" si="3"/>
        <v>0</v>
      </c>
    </row>
    <row r="17" spans="1:14">
      <c r="A17" s="10">
        <v>11</v>
      </c>
      <c r="B17" s="4" t="s">
        <v>84</v>
      </c>
      <c r="C17" s="5" t="s">
        <v>13</v>
      </c>
      <c r="D17" s="5" t="s">
        <v>4</v>
      </c>
      <c r="E17" s="5" t="s">
        <v>64</v>
      </c>
      <c r="F17" s="6">
        <v>100</v>
      </c>
      <c r="G17" s="6"/>
      <c r="H17" s="26">
        <v>0</v>
      </c>
      <c r="I17" s="7">
        <v>11.65</v>
      </c>
      <c r="J17" s="8">
        <f t="shared" si="7"/>
        <v>0</v>
      </c>
      <c r="K17" s="7">
        <f t="shared" si="1"/>
        <v>0</v>
      </c>
      <c r="L17" s="7">
        <f t="shared" si="8"/>
        <v>0</v>
      </c>
      <c r="M17" s="9">
        <v>0.03</v>
      </c>
      <c r="N17" s="22">
        <f t="shared" si="3"/>
        <v>0</v>
      </c>
    </row>
    <row r="18" spans="1:14">
      <c r="A18" s="10">
        <v>12</v>
      </c>
      <c r="B18" s="4" t="s">
        <v>84</v>
      </c>
      <c r="C18" s="5" t="s">
        <v>13</v>
      </c>
      <c r="D18" s="5" t="s">
        <v>145</v>
      </c>
      <c r="E18" s="5" t="s">
        <v>146</v>
      </c>
      <c r="F18" s="6">
        <v>100</v>
      </c>
      <c r="G18" s="6"/>
      <c r="H18" s="26">
        <v>0</v>
      </c>
      <c r="I18" s="7">
        <v>11.65</v>
      </c>
      <c r="J18" s="8">
        <f t="shared" si="7"/>
        <v>0</v>
      </c>
      <c r="K18" s="7">
        <f t="shared" si="1"/>
        <v>0</v>
      </c>
      <c r="L18" s="7">
        <f t="shared" si="8"/>
        <v>0</v>
      </c>
      <c r="M18" s="9">
        <v>0.03</v>
      </c>
      <c r="N18" s="22">
        <f t="shared" si="3"/>
        <v>0</v>
      </c>
    </row>
    <row r="19" spans="1:14">
      <c r="A19" s="10">
        <v>13</v>
      </c>
      <c r="B19" s="4" t="s">
        <v>36</v>
      </c>
      <c r="C19" s="5" t="s">
        <v>38</v>
      </c>
      <c r="D19" s="5" t="s">
        <v>37</v>
      </c>
      <c r="E19" s="5" t="s">
        <v>37</v>
      </c>
      <c r="F19" s="6">
        <v>30</v>
      </c>
      <c r="G19" s="6"/>
      <c r="H19" s="26">
        <v>0</v>
      </c>
      <c r="I19" s="7">
        <v>9.66</v>
      </c>
      <c r="J19" s="8">
        <f t="shared" si="7"/>
        <v>0</v>
      </c>
      <c r="K19" s="7">
        <f t="shared" si="1"/>
        <v>0</v>
      </c>
      <c r="L19" s="7">
        <f t="shared" si="8"/>
        <v>0</v>
      </c>
      <c r="M19" s="9">
        <v>0.03</v>
      </c>
      <c r="N19" s="22">
        <f t="shared" si="3"/>
        <v>0</v>
      </c>
    </row>
    <row r="20" spans="1:14">
      <c r="A20" s="10">
        <v>14</v>
      </c>
      <c r="B20" s="4" t="s">
        <v>36</v>
      </c>
      <c r="C20" s="5" t="s">
        <v>38</v>
      </c>
      <c r="D20" s="5" t="s">
        <v>168</v>
      </c>
      <c r="E20" s="5" t="s">
        <v>147</v>
      </c>
      <c r="F20" s="6">
        <v>30</v>
      </c>
      <c r="G20" s="6"/>
      <c r="H20" s="26">
        <v>0</v>
      </c>
      <c r="I20" s="7">
        <v>9.66</v>
      </c>
      <c r="J20" s="8">
        <f t="shared" si="7"/>
        <v>0</v>
      </c>
      <c r="K20" s="7">
        <f t="shared" si="1"/>
        <v>0</v>
      </c>
      <c r="L20" s="7">
        <f t="shared" si="8"/>
        <v>0</v>
      </c>
      <c r="M20" s="9">
        <v>0.03</v>
      </c>
      <c r="N20" s="22">
        <f t="shared" si="3"/>
        <v>0</v>
      </c>
    </row>
    <row r="21" spans="1:14">
      <c r="A21" s="10">
        <v>15</v>
      </c>
      <c r="B21" s="4" t="s">
        <v>36</v>
      </c>
      <c r="C21" s="5" t="s">
        <v>38</v>
      </c>
      <c r="D21" s="5" t="s">
        <v>172</v>
      </c>
      <c r="E21" s="5" t="s">
        <v>162</v>
      </c>
      <c r="F21" s="6"/>
      <c r="G21" s="6">
        <v>3</v>
      </c>
      <c r="H21" s="26">
        <v>0</v>
      </c>
      <c r="I21" s="7">
        <v>11.65</v>
      </c>
      <c r="J21" s="8">
        <f t="shared" ref="J21" si="9">SUM(H21*I21)</f>
        <v>0</v>
      </c>
      <c r="K21" s="7">
        <f t="shared" ref="K21" si="10">SUM(J21*8/100)</f>
        <v>0</v>
      </c>
      <c r="L21" s="7">
        <f t="shared" ref="L21" si="11">SUM(J21+K21)</f>
        <v>0</v>
      </c>
      <c r="M21" s="9">
        <v>0.03</v>
      </c>
      <c r="N21" s="22">
        <f t="shared" si="3"/>
        <v>0</v>
      </c>
    </row>
    <row r="22" spans="1:14">
      <c r="A22" s="10">
        <v>16</v>
      </c>
      <c r="B22" s="4" t="s">
        <v>84</v>
      </c>
      <c r="C22" s="5" t="s">
        <v>14</v>
      </c>
      <c r="D22" s="5" t="s">
        <v>15</v>
      </c>
      <c r="E22" s="5" t="s">
        <v>66</v>
      </c>
      <c r="F22" s="6"/>
      <c r="G22" s="18">
        <v>20</v>
      </c>
      <c r="H22" s="26">
        <v>0</v>
      </c>
      <c r="I22" s="7">
        <v>1.55</v>
      </c>
      <c r="J22" s="8">
        <f>SUM(H22*I22)</f>
        <v>0</v>
      </c>
      <c r="K22" s="7">
        <f>SUM(J22*3/100)</f>
        <v>0</v>
      </c>
      <c r="L22" s="7">
        <f>SUM(J22+K22)</f>
        <v>0</v>
      </c>
      <c r="M22" s="9">
        <v>0.03</v>
      </c>
      <c r="N22" s="22">
        <f t="shared" si="3"/>
        <v>0</v>
      </c>
    </row>
    <row r="23" spans="1:14">
      <c r="A23" s="10" t="s">
        <v>208</v>
      </c>
      <c r="B23" s="4" t="s">
        <v>84</v>
      </c>
      <c r="C23" s="5" t="s">
        <v>14</v>
      </c>
      <c r="D23" s="5" t="s">
        <v>15</v>
      </c>
      <c r="E23" s="5" t="s">
        <v>66</v>
      </c>
      <c r="F23" s="6"/>
      <c r="G23" s="18">
        <v>100</v>
      </c>
      <c r="H23" s="26">
        <v>0</v>
      </c>
      <c r="I23" s="7">
        <v>2.65</v>
      </c>
      <c r="J23" s="8">
        <f>SUM(H23*I23)</f>
        <v>0</v>
      </c>
      <c r="K23" s="7">
        <f>SUM(J23*3/100)</f>
        <v>0</v>
      </c>
      <c r="L23" s="7">
        <f>SUM(J23+K23)</f>
        <v>0</v>
      </c>
      <c r="M23" s="9">
        <v>0.03</v>
      </c>
      <c r="N23" s="22">
        <f t="shared" si="3"/>
        <v>0</v>
      </c>
    </row>
    <row r="24" spans="1:14">
      <c r="A24" s="10">
        <v>17</v>
      </c>
      <c r="B24" s="4" t="s">
        <v>36</v>
      </c>
      <c r="C24" s="5" t="s">
        <v>74</v>
      </c>
      <c r="D24" s="5" t="s">
        <v>75</v>
      </c>
      <c r="E24" s="5" t="s">
        <v>79</v>
      </c>
      <c r="F24" s="6">
        <v>30</v>
      </c>
      <c r="G24" s="6"/>
      <c r="H24" s="26">
        <v>0</v>
      </c>
      <c r="I24" s="7">
        <v>11.65</v>
      </c>
      <c r="J24" s="8">
        <f t="shared" ref="J24:J29" si="12">SUM(H24*I24)</f>
        <v>0</v>
      </c>
      <c r="K24" s="7">
        <f>SUM(J24*3/100)</f>
        <v>0</v>
      </c>
      <c r="L24" s="7">
        <f t="shared" ref="L24:L29" si="13">SUM(J24+K24)</f>
        <v>0</v>
      </c>
      <c r="M24" s="9">
        <v>0.03</v>
      </c>
      <c r="N24" s="22">
        <f t="shared" ref="N24:N29" si="14">SUM(L24)</f>
        <v>0</v>
      </c>
    </row>
    <row r="25" spans="1:14">
      <c r="A25" s="10">
        <v>18</v>
      </c>
      <c r="B25" s="4" t="s">
        <v>36</v>
      </c>
      <c r="C25" s="5" t="s">
        <v>74</v>
      </c>
      <c r="D25" s="5" t="s">
        <v>76</v>
      </c>
      <c r="E25" s="5" t="s">
        <v>80</v>
      </c>
      <c r="F25" s="6">
        <v>30</v>
      </c>
      <c r="G25" s="6"/>
      <c r="H25" s="26">
        <v>0</v>
      </c>
      <c r="I25" s="7">
        <v>11.65</v>
      </c>
      <c r="J25" s="8">
        <f t="shared" si="12"/>
        <v>0</v>
      </c>
      <c r="K25" s="7">
        <f>SUM(J25*3/100)</f>
        <v>0</v>
      </c>
      <c r="L25" s="7">
        <f t="shared" si="13"/>
        <v>0</v>
      </c>
      <c r="M25" s="9">
        <v>0.03</v>
      </c>
      <c r="N25" s="22">
        <f t="shared" si="14"/>
        <v>0</v>
      </c>
    </row>
    <row r="26" spans="1:14">
      <c r="A26" s="10">
        <v>19</v>
      </c>
      <c r="B26" s="4" t="s">
        <v>36</v>
      </c>
      <c r="C26" s="5" t="s">
        <v>74</v>
      </c>
      <c r="D26" s="5" t="s">
        <v>78</v>
      </c>
      <c r="E26" s="5" t="s">
        <v>81</v>
      </c>
      <c r="F26" s="6">
        <v>30</v>
      </c>
      <c r="G26" s="6"/>
      <c r="H26" s="26">
        <v>0</v>
      </c>
      <c r="I26" s="7">
        <v>11.65</v>
      </c>
      <c r="J26" s="8">
        <f t="shared" si="12"/>
        <v>0</v>
      </c>
      <c r="K26" s="7">
        <f>SUM(J26*3/100)</f>
        <v>0</v>
      </c>
      <c r="L26" s="7">
        <f t="shared" si="13"/>
        <v>0</v>
      </c>
      <c r="M26" s="9">
        <v>0.03</v>
      </c>
      <c r="N26" s="22">
        <f t="shared" si="14"/>
        <v>0</v>
      </c>
    </row>
    <row r="27" spans="1:14">
      <c r="A27" s="10">
        <v>20</v>
      </c>
      <c r="B27" s="4" t="s">
        <v>36</v>
      </c>
      <c r="C27" s="5" t="s">
        <v>74</v>
      </c>
      <c r="D27" s="5" t="s">
        <v>77</v>
      </c>
      <c r="E27" s="5" t="s">
        <v>82</v>
      </c>
      <c r="F27" s="6">
        <v>30</v>
      </c>
      <c r="G27" s="6"/>
      <c r="H27" s="26">
        <v>0</v>
      </c>
      <c r="I27" s="7">
        <v>11.65</v>
      </c>
      <c r="J27" s="8">
        <f t="shared" si="12"/>
        <v>0</v>
      </c>
      <c r="K27" s="7">
        <f t="shared" ref="K27" si="15">SUM(J27*8/100)</f>
        <v>0</v>
      </c>
      <c r="L27" s="7">
        <f t="shared" si="13"/>
        <v>0</v>
      </c>
      <c r="M27" s="9">
        <v>0.03</v>
      </c>
      <c r="N27" s="22">
        <f t="shared" si="14"/>
        <v>0</v>
      </c>
    </row>
    <row r="28" spans="1:14">
      <c r="A28" s="10">
        <v>21</v>
      </c>
      <c r="B28" s="4" t="s">
        <v>36</v>
      </c>
      <c r="C28" s="5" t="s">
        <v>74</v>
      </c>
      <c r="D28" s="5" t="s">
        <v>167</v>
      </c>
      <c r="E28" s="5" t="s">
        <v>163</v>
      </c>
      <c r="F28" s="6"/>
      <c r="G28" s="6">
        <v>3</v>
      </c>
      <c r="H28" s="26">
        <v>0</v>
      </c>
      <c r="I28" s="7">
        <v>11.65</v>
      </c>
      <c r="J28" s="8">
        <f t="shared" si="12"/>
        <v>0</v>
      </c>
      <c r="K28" s="7">
        <f>SUM(J28*3/100)</f>
        <v>0</v>
      </c>
      <c r="L28" s="7">
        <f t="shared" si="13"/>
        <v>0</v>
      </c>
      <c r="M28" s="9">
        <v>0.03</v>
      </c>
      <c r="N28" s="22">
        <f t="shared" si="14"/>
        <v>0</v>
      </c>
    </row>
    <row r="29" spans="1:14">
      <c r="A29" s="10">
        <v>22</v>
      </c>
      <c r="B29" s="4" t="s">
        <v>36</v>
      </c>
      <c r="C29" s="5" t="s">
        <v>74</v>
      </c>
      <c r="D29" s="5" t="s">
        <v>166</v>
      </c>
      <c r="E29" s="5" t="s">
        <v>164</v>
      </c>
      <c r="F29" s="6"/>
      <c r="G29" s="6">
        <v>3</v>
      </c>
      <c r="H29" s="26">
        <v>0</v>
      </c>
      <c r="I29" s="7">
        <v>11.65</v>
      </c>
      <c r="J29" s="8">
        <f t="shared" si="12"/>
        <v>0</v>
      </c>
      <c r="K29" s="7">
        <f>SUM(J29*3/100)</f>
        <v>0</v>
      </c>
      <c r="L29" s="7">
        <f t="shared" si="13"/>
        <v>0</v>
      </c>
      <c r="M29" s="9">
        <v>0.03</v>
      </c>
      <c r="N29" s="22">
        <f t="shared" si="14"/>
        <v>0</v>
      </c>
    </row>
    <row r="30" spans="1:14">
      <c r="A30" s="10">
        <v>23</v>
      </c>
      <c r="B30" s="4" t="s">
        <v>36</v>
      </c>
      <c r="C30" s="5" t="s">
        <v>106</v>
      </c>
      <c r="D30" s="5" t="s">
        <v>106</v>
      </c>
      <c r="E30" s="5" t="s">
        <v>107</v>
      </c>
      <c r="F30" s="6">
        <v>30</v>
      </c>
      <c r="G30" s="6"/>
      <c r="H30" s="26">
        <v>0</v>
      </c>
      <c r="I30" s="7">
        <v>9.66</v>
      </c>
      <c r="J30" s="8">
        <f t="shared" ref="J30:J47" si="16">SUM(H30*I30)</f>
        <v>0</v>
      </c>
      <c r="K30" s="7">
        <f>SUM(J30*3/100)</f>
        <v>0</v>
      </c>
      <c r="L30" s="7">
        <f t="shared" ref="L30:L47" si="17">SUM(J30+K30)</f>
        <v>0</v>
      </c>
      <c r="M30" s="9">
        <v>0.03</v>
      </c>
      <c r="N30" s="22">
        <f t="shared" si="3"/>
        <v>0</v>
      </c>
    </row>
    <row r="31" spans="1:14">
      <c r="A31" s="10">
        <v>25</v>
      </c>
      <c r="B31" s="4" t="s">
        <v>84</v>
      </c>
      <c r="C31" s="5" t="s">
        <v>17</v>
      </c>
      <c r="D31" s="5" t="s">
        <v>18</v>
      </c>
      <c r="E31" s="5" t="s">
        <v>135</v>
      </c>
      <c r="F31" s="6"/>
      <c r="G31" s="18">
        <v>20</v>
      </c>
      <c r="H31" s="26">
        <v>0</v>
      </c>
      <c r="I31" s="7">
        <v>1.55</v>
      </c>
      <c r="J31" s="8">
        <f t="shared" si="16"/>
        <v>0</v>
      </c>
      <c r="K31" s="7">
        <f t="shared" ref="K31" si="18">SUM(J31*3/100)</f>
        <v>0</v>
      </c>
      <c r="L31" s="7">
        <f t="shared" si="17"/>
        <v>0</v>
      </c>
      <c r="M31" s="9">
        <v>0.03</v>
      </c>
      <c r="N31" s="22">
        <f t="shared" si="3"/>
        <v>0</v>
      </c>
    </row>
    <row r="32" spans="1:14">
      <c r="A32" s="10" t="s">
        <v>209</v>
      </c>
      <c r="B32" s="4" t="s">
        <v>84</v>
      </c>
      <c r="C32" s="5" t="s">
        <v>17</v>
      </c>
      <c r="D32" s="5" t="s">
        <v>18</v>
      </c>
      <c r="E32" s="5" t="s">
        <v>135</v>
      </c>
      <c r="F32" s="6"/>
      <c r="G32" s="18">
        <v>100</v>
      </c>
      <c r="H32" s="26">
        <v>0</v>
      </c>
      <c r="I32" s="7">
        <v>2.65</v>
      </c>
      <c r="J32" s="8">
        <f t="shared" si="16"/>
        <v>0</v>
      </c>
      <c r="K32" s="7">
        <f t="shared" ref="K32:K38" si="19">SUM(J32*3/100)</f>
        <v>0</v>
      </c>
      <c r="L32" s="7">
        <f t="shared" si="17"/>
        <v>0</v>
      </c>
      <c r="M32" s="9">
        <v>0.03</v>
      </c>
      <c r="N32" s="22">
        <f t="shared" si="3"/>
        <v>0</v>
      </c>
    </row>
    <row r="33" spans="1:14">
      <c r="A33" s="10" t="s">
        <v>210</v>
      </c>
      <c r="B33" s="4" t="s">
        <v>84</v>
      </c>
      <c r="C33" s="5" t="s">
        <v>17</v>
      </c>
      <c r="D33" s="5" t="s">
        <v>18</v>
      </c>
      <c r="E33" s="5" t="s">
        <v>135</v>
      </c>
      <c r="F33" s="6"/>
      <c r="G33" s="18">
        <v>200</v>
      </c>
      <c r="H33" s="26">
        <v>0</v>
      </c>
      <c r="I33" s="7">
        <v>5.2</v>
      </c>
      <c r="J33" s="8">
        <f t="shared" si="16"/>
        <v>0</v>
      </c>
      <c r="K33" s="7">
        <f t="shared" si="19"/>
        <v>0</v>
      </c>
      <c r="L33" s="7">
        <f t="shared" si="17"/>
        <v>0</v>
      </c>
      <c r="M33" s="9">
        <v>0.03</v>
      </c>
      <c r="N33" s="22">
        <f t="shared" si="3"/>
        <v>0</v>
      </c>
    </row>
    <row r="34" spans="1:14">
      <c r="A34" s="10">
        <v>26</v>
      </c>
      <c r="B34" s="4" t="s">
        <v>84</v>
      </c>
      <c r="C34" s="5" t="s">
        <v>83</v>
      </c>
      <c r="D34" s="5" t="s">
        <v>86</v>
      </c>
      <c r="E34" s="5" t="s">
        <v>85</v>
      </c>
      <c r="F34" s="6"/>
      <c r="G34" s="18">
        <v>20</v>
      </c>
      <c r="H34" s="26">
        <v>0</v>
      </c>
      <c r="I34" s="7">
        <v>1.66</v>
      </c>
      <c r="J34" s="8">
        <f t="shared" si="16"/>
        <v>0</v>
      </c>
      <c r="K34" s="7">
        <f t="shared" si="19"/>
        <v>0</v>
      </c>
      <c r="L34" s="7">
        <f t="shared" si="17"/>
        <v>0</v>
      </c>
      <c r="M34" s="9">
        <v>0.03</v>
      </c>
      <c r="N34" s="22">
        <f t="shared" si="3"/>
        <v>0</v>
      </c>
    </row>
    <row r="35" spans="1:14">
      <c r="A35" s="10" t="s">
        <v>211</v>
      </c>
      <c r="B35" s="4" t="s">
        <v>84</v>
      </c>
      <c r="C35" s="5" t="s">
        <v>83</v>
      </c>
      <c r="D35" s="5" t="s">
        <v>86</v>
      </c>
      <c r="E35" s="5" t="s">
        <v>85</v>
      </c>
      <c r="F35" s="6"/>
      <c r="G35" s="18">
        <v>100</v>
      </c>
      <c r="H35" s="26">
        <v>0</v>
      </c>
      <c r="I35" s="7">
        <v>2.75</v>
      </c>
      <c r="J35" s="8">
        <f t="shared" si="16"/>
        <v>0</v>
      </c>
      <c r="K35" s="7">
        <f t="shared" si="19"/>
        <v>0</v>
      </c>
      <c r="L35" s="7">
        <f t="shared" si="17"/>
        <v>0</v>
      </c>
      <c r="M35" s="9">
        <v>0.03</v>
      </c>
      <c r="N35" s="22">
        <f t="shared" si="3"/>
        <v>0</v>
      </c>
    </row>
    <row r="36" spans="1:14">
      <c r="A36" s="10" t="s">
        <v>212</v>
      </c>
      <c r="B36" s="4" t="s">
        <v>84</v>
      </c>
      <c r="C36" s="5" t="s">
        <v>83</v>
      </c>
      <c r="D36" s="5" t="s">
        <v>86</v>
      </c>
      <c r="E36" s="5" t="s">
        <v>85</v>
      </c>
      <c r="F36" s="6"/>
      <c r="G36" s="18">
        <v>200</v>
      </c>
      <c r="H36" s="26">
        <v>0</v>
      </c>
      <c r="I36" s="7">
        <v>5.25</v>
      </c>
      <c r="J36" s="8">
        <f t="shared" si="16"/>
        <v>0</v>
      </c>
      <c r="K36" s="7">
        <f t="shared" si="19"/>
        <v>0</v>
      </c>
      <c r="L36" s="7">
        <f t="shared" si="17"/>
        <v>0</v>
      </c>
      <c r="M36" s="9">
        <v>0.03</v>
      </c>
      <c r="N36" s="22">
        <f t="shared" si="3"/>
        <v>0</v>
      </c>
    </row>
    <row r="37" spans="1:14">
      <c r="A37" s="10">
        <v>27</v>
      </c>
      <c r="B37" s="4" t="s">
        <v>33</v>
      </c>
      <c r="C37" s="5" t="s">
        <v>200</v>
      </c>
      <c r="D37" s="5" t="s">
        <v>67</v>
      </c>
      <c r="E37" s="5" t="s">
        <v>68</v>
      </c>
      <c r="F37" s="6">
        <v>25</v>
      </c>
      <c r="G37" s="6"/>
      <c r="H37" s="26">
        <v>0</v>
      </c>
      <c r="I37" s="7">
        <v>9.66</v>
      </c>
      <c r="J37" s="8">
        <f t="shared" si="16"/>
        <v>0</v>
      </c>
      <c r="K37" s="7">
        <f t="shared" si="19"/>
        <v>0</v>
      </c>
      <c r="L37" s="7">
        <f t="shared" si="17"/>
        <v>0</v>
      </c>
      <c r="M37" s="9">
        <v>0.03</v>
      </c>
      <c r="N37" s="22">
        <f t="shared" si="3"/>
        <v>0</v>
      </c>
    </row>
    <row r="38" spans="1:14">
      <c r="A38" s="10">
        <v>28</v>
      </c>
      <c r="B38" s="4" t="s">
        <v>33</v>
      </c>
      <c r="C38" s="5" t="s">
        <v>201</v>
      </c>
      <c r="D38" s="5" t="s">
        <v>69</v>
      </c>
      <c r="E38" s="5" t="s">
        <v>0</v>
      </c>
      <c r="F38" s="6">
        <v>10</v>
      </c>
      <c r="G38" s="6"/>
      <c r="H38" s="26">
        <v>0</v>
      </c>
      <c r="I38" s="7">
        <v>9.66</v>
      </c>
      <c r="J38" s="8">
        <f t="shared" si="16"/>
        <v>0</v>
      </c>
      <c r="K38" s="7">
        <f t="shared" si="19"/>
        <v>0</v>
      </c>
      <c r="L38" s="7">
        <f t="shared" si="17"/>
        <v>0</v>
      </c>
      <c r="M38" s="9">
        <v>0.03</v>
      </c>
      <c r="N38" s="22">
        <f t="shared" si="3"/>
        <v>0</v>
      </c>
    </row>
    <row r="39" spans="1:14">
      <c r="A39" s="10">
        <v>29</v>
      </c>
      <c r="B39" s="4" t="s">
        <v>33</v>
      </c>
      <c r="C39" s="5" t="s">
        <v>34</v>
      </c>
      <c r="D39" s="5" t="s">
        <v>176</v>
      </c>
      <c r="E39" s="5" t="s">
        <v>70</v>
      </c>
      <c r="F39" s="6">
        <v>10</v>
      </c>
      <c r="G39" s="6"/>
      <c r="H39" s="26">
        <v>0</v>
      </c>
      <c r="I39" s="7">
        <v>9.66</v>
      </c>
      <c r="J39" s="8">
        <f t="shared" si="16"/>
        <v>0</v>
      </c>
      <c r="K39" s="7">
        <f t="shared" ref="K39" si="20">SUM(J39*8/100)</f>
        <v>0</v>
      </c>
      <c r="L39" s="7">
        <f t="shared" si="17"/>
        <v>0</v>
      </c>
      <c r="M39" s="9">
        <v>0.03</v>
      </c>
      <c r="N39" s="22">
        <f t="shared" si="3"/>
        <v>0</v>
      </c>
    </row>
    <row r="40" spans="1:14">
      <c r="A40" s="10" t="s">
        <v>238</v>
      </c>
      <c r="B40" s="4" t="s">
        <v>84</v>
      </c>
      <c r="C40" s="5" t="s">
        <v>235</v>
      </c>
      <c r="D40" s="5" t="s">
        <v>237</v>
      </c>
      <c r="E40" s="5" t="s">
        <v>236</v>
      </c>
      <c r="F40" s="6"/>
      <c r="G40" s="6">
        <v>100</v>
      </c>
      <c r="H40" s="26">
        <v>0</v>
      </c>
      <c r="I40" s="7">
        <v>3</v>
      </c>
      <c r="J40" s="8">
        <f t="shared" ref="J40" si="21">SUM(H40*I40)</f>
        <v>0</v>
      </c>
      <c r="K40" s="7">
        <f>SUM(J40*3/100)</f>
        <v>0</v>
      </c>
      <c r="L40" s="7">
        <f t="shared" ref="L40" si="22">SUM(J40+K40)</f>
        <v>0</v>
      </c>
      <c r="M40" s="9">
        <v>0.03</v>
      </c>
      <c r="N40" s="22">
        <f t="shared" ref="N40" si="23">SUM(L40)</f>
        <v>0</v>
      </c>
    </row>
    <row r="41" spans="1:14">
      <c r="A41" s="10">
        <v>30</v>
      </c>
      <c r="B41" s="4" t="s">
        <v>36</v>
      </c>
      <c r="C41" s="5" t="s">
        <v>71</v>
      </c>
      <c r="D41" s="5" t="s">
        <v>71</v>
      </c>
      <c r="E41" s="5" t="s">
        <v>71</v>
      </c>
      <c r="F41" s="6">
        <v>5</v>
      </c>
      <c r="G41" s="6"/>
      <c r="H41" s="26">
        <v>0</v>
      </c>
      <c r="I41" s="7">
        <v>10</v>
      </c>
      <c r="J41" s="8">
        <f t="shared" si="16"/>
        <v>0</v>
      </c>
      <c r="K41" s="7">
        <f>SUM(J41*8/100)</f>
        <v>0</v>
      </c>
      <c r="L41" s="7">
        <f t="shared" si="17"/>
        <v>0</v>
      </c>
      <c r="M41" s="9">
        <v>0.08</v>
      </c>
      <c r="N41" s="22">
        <f t="shared" si="3"/>
        <v>0</v>
      </c>
    </row>
    <row r="42" spans="1:14">
      <c r="A42" s="10">
        <v>31</v>
      </c>
      <c r="B42" s="4" t="s">
        <v>36</v>
      </c>
      <c r="C42" s="5" t="s">
        <v>199</v>
      </c>
      <c r="D42" s="5" t="s">
        <v>87</v>
      </c>
      <c r="E42" s="5" t="s">
        <v>108</v>
      </c>
      <c r="F42" s="6">
        <v>40</v>
      </c>
      <c r="G42" s="6"/>
      <c r="H42" s="26">
        <v>0</v>
      </c>
      <c r="I42" s="7">
        <v>13.5</v>
      </c>
      <c r="J42" s="8">
        <f t="shared" si="16"/>
        <v>0</v>
      </c>
      <c r="K42" s="7">
        <f t="shared" ref="K42:K61" si="24">SUM(J42*3/100)</f>
        <v>0</v>
      </c>
      <c r="L42" s="7">
        <f t="shared" si="17"/>
        <v>0</v>
      </c>
      <c r="M42" s="9">
        <v>0.03</v>
      </c>
      <c r="N42" s="22">
        <f t="shared" si="3"/>
        <v>0</v>
      </c>
    </row>
    <row r="43" spans="1:14">
      <c r="A43" s="10">
        <v>33</v>
      </c>
      <c r="B43" s="4" t="s">
        <v>84</v>
      </c>
      <c r="C43" s="5" t="s">
        <v>20</v>
      </c>
      <c r="D43" s="5" t="s">
        <v>169</v>
      </c>
      <c r="E43" s="5" t="s">
        <v>88</v>
      </c>
      <c r="F43" s="6"/>
      <c r="G43" s="18">
        <v>20</v>
      </c>
      <c r="H43" s="26">
        <v>0</v>
      </c>
      <c r="I43" s="7">
        <v>1.55</v>
      </c>
      <c r="J43" s="8">
        <f t="shared" si="16"/>
        <v>0</v>
      </c>
      <c r="K43" s="7">
        <f t="shared" si="24"/>
        <v>0</v>
      </c>
      <c r="L43" s="7">
        <f t="shared" si="17"/>
        <v>0</v>
      </c>
      <c r="M43" s="9">
        <v>0.03</v>
      </c>
      <c r="N43" s="22">
        <f t="shared" si="3"/>
        <v>0</v>
      </c>
    </row>
    <row r="44" spans="1:14">
      <c r="A44" s="10" t="s">
        <v>213</v>
      </c>
      <c r="B44" s="4" t="s">
        <v>84</v>
      </c>
      <c r="C44" s="5" t="s">
        <v>20</v>
      </c>
      <c r="D44" s="5" t="s">
        <v>169</v>
      </c>
      <c r="E44" s="5" t="s">
        <v>88</v>
      </c>
      <c r="F44" s="6"/>
      <c r="G44" s="18">
        <v>100</v>
      </c>
      <c r="H44" s="26">
        <v>0</v>
      </c>
      <c r="I44" s="7">
        <v>2.65</v>
      </c>
      <c r="J44" s="8">
        <f t="shared" si="16"/>
        <v>0</v>
      </c>
      <c r="K44" s="7">
        <f t="shared" si="24"/>
        <v>0</v>
      </c>
      <c r="L44" s="7">
        <f t="shared" si="17"/>
        <v>0</v>
      </c>
      <c r="M44" s="9">
        <v>0.03</v>
      </c>
      <c r="N44" s="22">
        <f t="shared" si="3"/>
        <v>0</v>
      </c>
    </row>
    <row r="45" spans="1:14">
      <c r="A45" s="10" t="s">
        <v>214</v>
      </c>
      <c r="B45" s="4" t="s">
        <v>84</v>
      </c>
      <c r="C45" s="5" t="s">
        <v>20</v>
      </c>
      <c r="D45" s="5" t="s">
        <v>169</v>
      </c>
      <c r="E45" s="5" t="s">
        <v>88</v>
      </c>
      <c r="F45" s="6"/>
      <c r="G45" s="18">
        <v>200</v>
      </c>
      <c r="H45" s="26">
        <v>0</v>
      </c>
      <c r="I45" s="7">
        <v>5.2</v>
      </c>
      <c r="J45" s="8">
        <f t="shared" si="16"/>
        <v>0</v>
      </c>
      <c r="K45" s="7">
        <f t="shared" si="24"/>
        <v>0</v>
      </c>
      <c r="L45" s="7">
        <f t="shared" si="17"/>
        <v>0</v>
      </c>
      <c r="M45" s="9">
        <v>0.03</v>
      </c>
      <c r="N45" s="22">
        <f t="shared" si="3"/>
        <v>0</v>
      </c>
    </row>
    <row r="46" spans="1:14">
      <c r="A46" s="10">
        <v>49</v>
      </c>
      <c r="B46" s="4" t="s">
        <v>36</v>
      </c>
      <c r="C46" s="5" t="s">
        <v>52</v>
      </c>
      <c r="D46" s="5" t="s">
        <v>89</v>
      </c>
      <c r="E46" s="5" t="s">
        <v>136</v>
      </c>
      <c r="F46" s="6">
        <v>5</v>
      </c>
      <c r="G46" s="6"/>
      <c r="H46" s="26">
        <v>0</v>
      </c>
      <c r="I46" s="7">
        <v>9.66</v>
      </c>
      <c r="J46" s="8">
        <f t="shared" si="16"/>
        <v>0</v>
      </c>
      <c r="K46" s="7">
        <f t="shared" si="24"/>
        <v>0</v>
      </c>
      <c r="L46" s="7">
        <f t="shared" si="17"/>
        <v>0</v>
      </c>
      <c r="M46" s="9">
        <v>0.03</v>
      </c>
      <c r="N46" s="22">
        <f t="shared" si="3"/>
        <v>0</v>
      </c>
    </row>
    <row r="47" spans="1:14">
      <c r="A47" s="10">
        <v>50</v>
      </c>
      <c r="B47" s="4" t="s">
        <v>33</v>
      </c>
      <c r="C47" s="5" t="s">
        <v>95</v>
      </c>
      <c r="D47" s="5" t="s">
        <v>35</v>
      </c>
      <c r="E47" s="5" t="s">
        <v>96</v>
      </c>
      <c r="F47" s="6">
        <v>75</v>
      </c>
      <c r="G47" s="6"/>
      <c r="H47" s="26">
        <v>0</v>
      </c>
      <c r="I47" s="7">
        <v>8</v>
      </c>
      <c r="J47" s="8">
        <f t="shared" si="16"/>
        <v>0</v>
      </c>
      <c r="K47" s="7">
        <f t="shared" si="24"/>
        <v>0</v>
      </c>
      <c r="L47" s="7">
        <f t="shared" si="17"/>
        <v>0</v>
      </c>
      <c r="M47" s="9">
        <v>0.03</v>
      </c>
      <c r="N47" s="22">
        <f t="shared" si="3"/>
        <v>0</v>
      </c>
    </row>
    <row r="48" spans="1:14">
      <c r="A48" s="10">
        <v>51</v>
      </c>
      <c r="B48" s="4" t="s">
        <v>84</v>
      </c>
      <c r="C48" s="5" t="s">
        <v>103</v>
      </c>
      <c r="D48" s="5" t="s">
        <v>109</v>
      </c>
      <c r="E48" s="5" t="s">
        <v>101</v>
      </c>
      <c r="F48" s="6">
        <v>10</v>
      </c>
      <c r="G48" s="6"/>
      <c r="H48" s="26">
        <v>0</v>
      </c>
      <c r="I48" s="7">
        <v>5</v>
      </c>
      <c r="J48" s="8">
        <f t="shared" ref="J48:J51" si="25">SUM(H48*I48)</f>
        <v>0</v>
      </c>
      <c r="K48" s="7">
        <f t="shared" si="24"/>
        <v>0</v>
      </c>
      <c r="L48" s="7">
        <f t="shared" ref="L48:L51" si="26">SUM(J48+K48)</f>
        <v>0</v>
      </c>
      <c r="M48" s="9">
        <v>0.03</v>
      </c>
      <c r="N48" s="22">
        <f t="shared" si="3"/>
        <v>0</v>
      </c>
    </row>
    <row r="49" spans="1:14">
      <c r="A49" s="10">
        <v>52</v>
      </c>
      <c r="B49" s="4" t="s">
        <v>84</v>
      </c>
      <c r="C49" s="5" t="s">
        <v>98</v>
      </c>
      <c r="D49" s="5" t="s">
        <v>110</v>
      </c>
      <c r="E49" s="5" t="s">
        <v>100</v>
      </c>
      <c r="F49" s="6">
        <v>10</v>
      </c>
      <c r="G49" s="6"/>
      <c r="H49" s="26">
        <v>0</v>
      </c>
      <c r="I49" s="7">
        <v>5</v>
      </c>
      <c r="J49" s="8">
        <f t="shared" si="25"/>
        <v>0</v>
      </c>
      <c r="K49" s="7">
        <f t="shared" si="24"/>
        <v>0</v>
      </c>
      <c r="L49" s="7">
        <f t="shared" si="26"/>
        <v>0</v>
      </c>
      <c r="M49" s="9">
        <v>0.03</v>
      </c>
      <c r="N49" s="22">
        <f t="shared" si="3"/>
        <v>0</v>
      </c>
    </row>
    <row r="50" spans="1:14">
      <c r="A50" s="10">
        <v>53</v>
      </c>
      <c r="B50" s="4" t="s">
        <v>84</v>
      </c>
      <c r="C50" s="5" t="s">
        <v>99</v>
      </c>
      <c r="D50" s="5" t="s">
        <v>140</v>
      </c>
      <c r="E50" s="5" t="s">
        <v>102</v>
      </c>
      <c r="F50" s="6">
        <v>10</v>
      </c>
      <c r="G50" s="6"/>
      <c r="H50" s="26">
        <v>0</v>
      </c>
      <c r="I50" s="7">
        <v>5</v>
      </c>
      <c r="J50" s="8">
        <f t="shared" si="25"/>
        <v>0</v>
      </c>
      <c r="K50" s="7">
        <f t="shared" si="24"/>
        <v>0</v>
      </c>
      <c r="L50" s="7">
        <f t="shared" si="26"/>
        <v>0</v>
      </c>
      <c r="M50" s="9">
        <v>0.03</v>
      </c>
      <c r="N50" s="22">
        <f t="shared" si="3"/>
        <v>0</v>
      </c>
    </row>
    <row r="51" spans="1:14">
      <c r="A51" s="10">
        <v>54</v>
      </c>
      <c r="B51" s="4" t="s">
        <v>84</v>
      </c>
      <c r="C51" s="5" t="s">
        <v>99</v>
      </c>
      <c r="D51" s="5" t="s">
        <v>141</v>
      </c>
      <c r="E51" s="5" t="s">
        <v>142</v>
      </c>
      <c r="F51" s="6">
        <v>10</v>
      </c>
      <c r="G51" s="6"/>
      <c r="H51" s="26">
        <v>0</v>
      </c>
      <c r="I51" s="7">
        <v>5</v>
      </c>
      <c r="J51" s="8">
        <f t="shared" si="25"/>
        <v>0</v>
      </c>
      <c r="K51" s="7">
        <f t="shared" si="24"/>
        <v>0</v>
      </c>
      <c r="L51" s="7">
        <f t="shared" si="26"/>
        <v>0</v>
      </c>
      <c r="M51" s="9">
        <v>0.03</v>
      </c>
      <c r="N51" s="22">
        <f t="shared" si="3"/>
        <v>0</v>
      </c>
    </row>
    <row r="52" spans="1:14">
      <c r="A52" s="10">
        <v>55</v>
      </c>
      <c r="B52" s="4" t="s">
        <v>10</v>
      </c>
      <c r="C52" s="5" t="s">
        <v>97</v>
      </c>
      <c r="D52" s="5" t="s">
        <v>91</v>
      </c>
      <c r="E52" s="5" t="s">
        <v>90</v>
      </c>
      <c r="F52" s="6">
        <v>50</v>
      </c>
      <c r="G52" s="6"/>
      <c r="H52" s="26">
        <v>0</v>
      </c>
      <c r="I52" s="7">
        <v>12.5</v>
      </c>
      <c r="J52" s="8">
        <f t="shared" ref="J52:J63" si="27">SUM(H52*I52)</f>
        <v>0</v>
      </c>
      <c r="K52" s="7">
        <f t="shared" si="24"/>
        <v>0</v>
      </c>
      <c r="L52" s="7">
        <f t="shared" ref="L52:L63" si="28">SUM(J52+K52)</f>
        <v>0</v>
      </c>
      <c r="M52" s="9">
        <v>0.03</v>
      </c>
      <c r="N52" s="22">
        <f t="shared" si="3"/>
        <v>0</v>
      </c>
    </row>
    <row r="53" spans="1:14">
      <c r="A53" s="10">
        <v>56</v>
      </c>
      <c r="B53" s="4" t="s">
        <v>10</v>
      </c>
      <c r="C53" s="5" t="s">
        <v>97</v>
      </c>
      <c r="D53" s="5" t="s">
        <v>143</v>
      </c>
      <c r="E53" s="5" t="s">
        <v>144</v>
      </c>
      <c r="F53" s="6">
        <v>50</v>
      </c>
      <c r="G53" s="6"/>
      <c r="H53" s="26">
        <v>0</v>
      </c>
      <c r="I53" s="7">
        <v>12.5</v>
      </c>
      <c r="J53" s="8">
        <f t="shared" si="27"/>
        <v>0</v>
      </c>
      <c r="K53" s="7">
        <f t="shared" si="24"/>
        <v>0</v>
      </c>
      <c r="L53" s="7">
        <f t="shared" si="28"/>
        <v>0</v>
      </c>
      <c r="M53" s="9">
        <v>0.03</v>
      </c>
      <c r="N53" s="22">
        <f t="shared" si="3"/>
        <v>0</v>
      </c>
    </row>
    <row r="54" spans="1:14">
      <c r="A54" s="10">
        <v>57</v>
      </c>
      <c r="B54" s="4" t="s">
        <v>36</v>
      </c>
      <c r="C54" s="5" t="s">
        <v>6</v>
      </c>
      <c r="D54" s="5" t="s">
        <v>6</v>
      </c>
      <c r="E54" s="5" t="s">
        <v>41</v>
      </c>
      <c r="F54" s="6">
        <v>25</v>
      </c>
      <c r="G54" s="6"/>
      <c r="H54" s="26">
        <v>0</v>
      </c>
      <c r="I54" s="7">
        <v>9.5</v>
      </c>
      <c r="J54" s="8">
        <f t="shared" si="27"/>
        <v>0</v>
      </c>
      <c r="K54" s="7">
        <f t="shared" si="24"/>
        <v>0</v>
      </c>
      <c r="L54" s="7">
        <f t="shared" si="28"/>
        <v>0</v>
      </c>
      <c r="M54" s="9">
        <v>0.03</v>
      </c>
      <c r="N54" s="22">
        <f t="shared" si="3"/>
        <v>0</v>
      </c>
    </row>
    <row r="55" spans="1:14">
      <c r="A55" s="10">
        <v>58</v>
      </c>
      <c r="B55" s="4" t="s">
        <v>36</v>
      </c>
      <c r="C55" s="5" t="s">
        <v>42</v>
      </c>
      <c r="D55" s="5" t="s">
        <v>92</v>
      </c>
      <c r="E55" s="5" t="s">
        <v>43</v>
      </c>
      <c r="F55" s="6">
        <v>30</v>
      </c>
      <c r="G55" s="6"/>
      <c r="H55" s="26">
        <v>0</v>
      </c>
      <c r="I55" s="7">
        <v>9.5</v>
      </c>
      <c r="J55" s="8">
        <f t="shared" si="27"/>
        <v>0</v>
      </c>
      <c r="K55" s="7">
        <f t="shared" si="24"/>
        <v>0</v>
      </c>
      <c r="L55" s="7">
        <f t="shared" si="28"/>
        <v>0</v>
      </c>
      <c r="M55" s="9">
        <v>0.03</v>
      </c>
      <c r="N55" s="22">
        <f t="shared" si="3"/>
        <v>0</v>
      </c>
    </row>
    <row r="56" spans="1:14">
      <c r="A56" s="10">
        <v>59</v>
      </c>
      <c r="B56" s="4" t="s">
        <v>36</v>
      </c>
      <c r="C56" s="5" t="s">
        <v>42</v>
      </c>
      <c r="D56" s="5" t="s">
        <v>93</v>
      </c>
      <c r="E56" s="3" t="s">
        <v>240</v>
      </c>
      <c r="F56" s="6">
        <v>30</v>
      </c>
      <c r="G56" s="6"/>
      <c r="H56" s="26">
        <v>0</v>
      </c>
      <c r="I56" s="7">
        <v>9.5</v>
      </c>
      <c r="J56" s="8">
        <f t="shared" si="27"/>
        <v>0</v>
      </c>
      <c r="K56" s="7">
        <f t="shared" si="24"/>
        <v>0</v>
      </c>
      <c r="L56" s="7">
        <f t="shared" si="28"/>
        <v>0</v>
      </c>
      <c r="M56" s="9">
        <v>0.03</v>
      </c>
      <c r="N56" s="22">
        <f t="shared" si="3"/>
        <v>0</v>
      </c>
    </row>
    <row r="57" spans="1:14">
      <c r="A57" s="10">
        <v>60</v>
      </c>
      <c r="B57" s="4" t="s">
        <v>36</v>
      </c>
      <c r="C57" s="5" t="s">
        <v>44</v>
      </c>
      <c r="D57" s="5" t="s">
        <v>94</v>
      </c>
      <c r="E57" s="5" t="s">
        <v>1</v>
      </c>
      <c r="F57" s="6">
        <v>40</v>
      </c>
      <c r="G57" s="6"/>
      <c r="H57" s="26">
        <v>0</v>
      </c>
      <c r="I57" s="7">
        <v>12</v>
      </c>
      <c r="J57" s="8">
        <f t="shared" si="27"/>
        <v>0</v>
      </c>
      <c r="K57" s="7">
        <f t="shared" si="24"/>
        <v>0</v>
      </c>
      <c r="L57" s="7">
        <f t="shared" si="28"/>
        <v>0</v>
      </c>
      <c r="M57" s="9">
        <v>0.03</v>
      </c>
      <c r="N57" s="22">
        <f t="shared" si="3"/>
        <v>0</v>
      </c>
    </row>
    <row r="58" spans="1:14">
      <c r="A58" s="10">
        <v>61</v>
      </c>
      <c r="B58" s="4" t="s">
        <v>84</v>
      </c>
      <c r="C58" s="5" t="s">
        <v>22</v>
      </c>
      <c r="D58" s="5" t="s">
        <v>104</v>
      </c>
      <c r="E58" s="5" t="s">
        <v>170</v>
      </c>
      <c r="F58" s="6"/>
      <c r="G58" s="19">
        <v>20</v>
      </c>
      <c r="H58" s="26">
        <v>0</v>
      </c>
      <c r="I58" s="7">
        <v>1.55</v>
      </c>
      <c r="J58" s="8">
        <f t="shared" si="27"/>
        <v>0</v>
      </c>
      <c r="K58" s="7">
        <f t="shared" si="24"/>
        <v>0</v>
      </c>
      <c r="L58" s="7">
        <f t="shared" si="28"/>
        <v>0</v>
      </c>
      <c r="M58" s="9">
        <v>0.03</v>
      </c>
      <c r="N58" s="22">
        <f t="shared" ref="N58:N63" si="29">SUM(L58)</f>
        <v>0</v>
      </c>
    </row>
    <row r="59" spans="1:14">
      <c r="A59" s="10" t="s">
        <v>215</v>
      </c>
      <c r="B59" s="4" t="s">
        <v>84</v>
      </c>
      <c r="C59" s="5" t="s">
        <v>22</v>
      </c>
      <c r="D59" s="5" t="s">
        <v>104</v>
      </c>
      <c r="E59" s="5" t="s">
        <v>170</v>
      </c>
      <c r="F59" s="6"/>
      <c r="G59" s="19">
        <v>100</v>
      </c>
      <c r="H59" s="26">
        <v>0</v>
      </c>
      <c r="I59" s="7">
        <v>2.65</v>
      </c>
      <c r="J59" s="8">
        <f t="shared" si="27"/>
        <v>0</v>
      </c>
      <c r="K59" s="7">
        <f t="shared" si="24"/>
        <v>0</v>
      </c>
      <c r="L59" s="7">
        <f t="shared" si="28"/>
        <v>0</v>
      </c>
      <c r="M59" s="9">
        <v>0.03</v>
      </c>
      <c r="N59" s="22">
        <f t="shared" si="29"/>
        <v>0</v>
      </c>
    </row>
    <row r="60" spans="1:14">
      <c r="A60" s="10" t="s">
        <v>216</v>
      </c>
      <c r="B60" s="4" t="s">
        <v>84</v>
      </c>
      <c r="C60" s="5" t="s">
        <v>22</v>
      </c>
      <c r="D60" s="5" t="s">
        <v>104</v>
      </c>
      <c r="E60" s="5" t="s">
        <v>170</v>
      </c>
      <c r="F60" s="6"/>
      <c r="G60" s="19">
        <v>200</v>
      </c>
      <c r="H60" s="26">
        <v>0</v>
      </c>
      <c r="I60" s="7">
        <v>5.2</v>
      </c>
      <c r="J60" s="8">
        <f t="shared" si="27"/>
        <v>0</v>
      </c>
      <c r="K60" s="7">
        <f t="shared" si="24"/>
        <v>0</v>
      </c>
      <c r="L60" s="7">
        <f t="shared" si="28"/>
        <v>0</v>
      </c>
      <c r="M60" s="9">
        <v>0.03</v>
      </c>
      <c r="N60" s="22">
        <f t="shared" si="29"/>
        <v>0</v>
      </c>
    </row>
    <row r="61" spans="1:14">
      <c r="A61" s="10">
        <v>62</v>
      </c>
      <c r="B61" s="4" t="s">
        <v>84</v>
      </c>
      <c r="C61" s="5" t="s">
        <v>24</v>
      </c>
      <c r="D61" s="5" t="s">
        <v>105</v>
      </c>
      <c r="E61" s="5" t="s">
        <v>23</v>
      </c>
      <c r="F61" s="6"/>
      <c r="G61" s="19">
        <v>20</v>
      </c>
      <c r="H61" s="26">
        <v>0</v>
      </c>
      <c r="I61" s="7">
        <v>1.55</v>
      </c>
      <c r="J61" s="8">
        <f t="shared" si="27"/>
        <v>0</v>
      </c>
      <c r="K61" s="7">
        <f t="shared" si="24"/>
        <v>0</v>
      </c>
      <c r="L61" s="7">
        <f t="shared" si="28"/>
        <v>0</v>
      </c>
      <c r="M61" s="9">
        <v>0.03</v>
      </c>
      <c r="N61" s="22">
        <f t="shared" si="29"/>
        <v>0</v>
      </c>
    </row>
    <row r="62" spans="1:14">
      <c r="A62" s="10" t="s">
        <v>217</v>
      </c>
      <c r="B62" s="4" t="s">
        <v>84</v>
      </c>
      <c r="C62" s="5" t="s">
        <v>24</v>
      </c>
      <c r="D62" s="5" t="s">
        <v>105</v>
      </c>
      <c r="E62" s="5" t="s">
        <v>23</v>
      </c>
      <c r="F62" s="6"/>
      <c r="G62" s="19">
        <v>100</v>
      </c>
      <c r="H62" s="26">
        <v>0</v>
      </c>
      <c r="I62" s="7">
        <v>2.65</v>
      </c>
      <c r="J62" s="8">
        <f t="shared" si="27"/>
        <v>0</v>
      </c>
      <c r="K62" s="7">
        <f t="shared" ref="K62" si="30">SUM(J62*3/100)</f>
        <v>0</v>
      </c>
      <c r="L62" s="7">
        <f t="shared" si="28"/>
        <v>0</v>
      </c>
      <c r="M62" s="9">
        <v>0.03</v>
      </c>
      <c r="N62" s="22">
        <f t="shared" si="29"/>
        <v>0</v>
      </c>
    </row>
    <row r="63" spans="1:14">
      <c r="A63" s="10" t="s">
        <v>218</v>
      </c>
      <c r="B63" s="4" t="s">
        <v>84</v>
      </c>
      <c r="C63" s="5" t="s">
        <v>24</v>
      </c>
      <c r="D63" s="5" t="s">
        <v>105</v>
      </c>
      <c r="E63" s="5" t="s">
        <v>23</v>
      </c>
      <c r="F63" s="6"/>
      <c r="G63" s="19">
        <v>200</v>
      </c>
      <c r="H63" s="26">
        <v>0</v>
      </c>
      <c r="I63" s="7">
        <v>5.2</v>
      </c>
      <c r="J63" s="8">
        <f t="shared" si="27"/>
        <v>0</v>
      </c>
      <c r="K63" s="7">
        <f>SUM(J63*3/100)</f>
        <v>0</v>
      </c>
      <c r="L63" s="7">
        <f t="shared" si="28"/>
        <v>0</v>
      </c>
      <c r="M63" s="9">
        <v>0.03</v>
      </c>
      <c r="N63" s="22">
        <f t="shared" si="29"/>
        <v>0</v>
      </c>
    </row>
    <row r="64" spans="1:14">
      <c r="A64" s="10">
        <v>63</v>
      </c>
      <c r="B64" s="4" t="s">
        <v>84</v>
      </c>
      <c r="C64" s="5" t="s">
        <v>25</v>
      </c>
      <c r="D64" s="5" t="s">
        <v>112</v>
      </c>
      <c r="E64" s="5" t="s">
        <v>111</v>
      </c>
      <c r="F64" s="6">
        <v>10</v>
      </c>
      <c r="G64" s="6"/>
      <c r="H64" s="26">
        <v>0</v>
      </c>
      <c r="I64" s="7">
        <v>5</v>
      </c>
      <c r="J64" s="8">
        <f t="shared" ref="J64" si="31">SUM(H64*I64)</f>
        <v>0</v>
      </c>
      <c r="K64" s="7">
        <f>SUM(J64*3/100)</f>
        <v>0</v>
      </c>
      <c r="L64" s="7">
        <f t="shared" ref="L64" si="32">SUM(J64+K64)</f>
        <v>0</v>
      </c>
      <c r="M64" s="9">
        <v>0.03</v>
      </c>
      <c r="N64" s="22">
        <f t="shared" ref="N64:N109" si="33">SUM(L64)</f>
        <v>0</v>
      </c>
    </row>
    <row r="65" spans="1:14">
      <c r="A65" s="10">
        <v>64</v>
      </c>
      <c r="B65" s="4" t="s">
        <v>36</v>
      </c>
      <c r="C65" s="5" t="s">
        <v>40</v>
      </c>
      <c r="D65" s="5" t="s">
        <v>40</v>
      </c>
      <c r="E65" s="5" t="s">
        <v>39</v>
      </c>
      <c r="F65" s="6">
        <v>100</v>
      </c>
      <c r="G65" s="6"/>
      <c r="H65" s="26">
        <v>0</v>
      </c>
      <c r="I65" s="7">
        <v>9</v>
      </c>
      <c r="J65" s="8">
        <f>SUM(H65*I65)</f>
        <v>0</v>
      </c>
      <c r="K65" s="7">
        <f>SUM(J65*3/100)</f>
        <v>0</v>
      </c>
      <c r="L65" s="7">
        <f>SUM(J65+K65)</f>
        <v>0</v>
      </c>
      <c r="M65" s="9">
        <v>0.03</v>
      </c>
      <c r="N65" s="22">
        <f t="shared" si="33"/>
        <v>0</v>
      </c>
    </row>
    <row r="66" spans="1:14">
      <c r="A66" s="10">
        <v>65</v>
      </c>
      <c r="B66" s="4" t="s">
        <v>84</v>
      </c>
      <c r="C66" s="5" t="s">
        <v>30</v>
      </c>
      <c r="D66" s="5" t="s">
        <v>113</v>
      </c>
      <c r="E66" s="5" t="s">
        <v>29</v>
      </c>
      <c r="F66" s="6">
        <v>10</v>
      </c>
      <c r="G66" s="6"/>
      <c r="H66" s="26">
        <v>0</v>
      </c>
      <c r="I66" s="7">
        <v>5</v>
      </c>
      <c r="J66" s="8">
        <f t="shared" ref="J66" si="34">SUM(H66*I66)</f>
        <v>0</v>
      </c>
      <c r="K66" s="7">
        <f t="shared" ref="K66" si="35">SUM(J66*3/100)</f>
        <v>0</v>
      </c>
      <c r="L66" s="7">
        <f t="shared" ref="L66" si="36">SUM(J66+K66)</f>
        <v>0</v>
      </c>
      <c r="M66" s="9">
        <v>0.03</v>
      </c>
      <c r="N66" s="22">
        <f t="shared" si="33"/>
        <v>0</v>
      </c>
    </row>
    <row r="67" spans="1:14">
      <c r="A67" s="10">
        <v>66</v>
      </c>
      <c r="B67" s="4" t="s">
        <v>84</v>
      </c>
      <c r="C67" s="5" t="s">
        <v>119</v>
      </c>
      <c r="D67" s="5" t="s">
        <v>121</v>
      </c>
      <c r="E67" s="5" t="s">
        <v>120</v>
      </c>
      <c r="F67" s="6"/>
      <c r="G67" s="19">
        <v>20</v>
      </c>
      <c r="H67" s="26">
        <v>0</v>
      </c>
      <c r="I67" s="7">
        <v>1.55</v>
      </c>
      <c r="J67" s="8">
        <f t="shared" ref="J67:J89" si="37">SUM(H67*I67)</f>
        <v>0</v>
      </c>
      <c r="K67" s="7">
        <f>SUM(J67*3/100)</f>
        <v>0</v>
      </c>
      <c r="L67" s="7">
        <f t="shared" ref="L67:L89" si="38">SUM(J67+K67)</f>
        <v>0</v>
      </c>
      <c r="M67" s="9">
        <v>0.03</v>
      </c>
      <c r="N67" s="22">
        <f t="shared" si="33"/>
        <v>0</v>
      </c>
    </row>
    <row r="68" spans="1:14">
      <c r="A68" s="10" t="s">
        <v>219</v>
      </c>
      <c r="B68" s="4" t="s">
        <v>84</v>
      </c>
      <c r="C68" s="5" t="s">
        <v>119</v>
      </c>
      <c r="D68" s="5" t="s">
        <v>121</v>
      </c>
      <c r="E68" s="5" t="s">
        <v>120</v>
      </c>
      <c r="F68" s="6"/>
      <c r="G68" s="19">
        <v>100</v>
      </c>
      <c r="H68" s="26">
        <v>0</v>
      </c>
      <c r="I68" s="7">
        <v>2.65</v>
      </c>
      <c r="J68" s="8">
        <f t="shared" si="37"/>
        <v>0</v>
      </c>
      <c r="K68" s="7">
        <f t="shared" ref="K68:K78" si="39">SUM(J68*3/100)</f>
        <v>0</v>
      </c>
      <c r="L68" s="7">
        <f t="shared" si="38"/>
        <v>0</v>
      </c>
      <c r="M68" s="9">
        <v>0.03</v>
      </c>
      <c r="N68" s="22">
        <f t="shared" si="33"/>
        <v>0</v>
      </c>
    </row>
    <row r="69" spans="1:14">
      <c r="A69" s="10" t="s">
        <v>220</v>
      </c>
      <c r="B69" s="4" t="s">
        <v>84</v>
      </c>
      <c r="C69" s="5" t="s">
        <v>119</v>
      </c>
      <c r="D69" s="5" t="s">
        <v>121</v>
      </c>
      <c r="E69" s="5" t="s">
        <v>120</v>
      </c>
      <c r="F69" s="6"/>
      <c r="G69" s="19">
        <v>200</v>
      </c>
      <c r="H69" s="26">
        <v>0</v>
      </c>
      <c r="I69" s="7">
        <v>5.2</v>
      </c>
      <c r="J69" s="8">
        <f t="shared" si="37"/>
        <v>0</v>
      </c>
      <c r="K69" s="7">
        <f t="shared" si="39"/>
        <v>0</v>
      </c>
      <c r="L69" s="7">
        <f t="shared" si="38"/>
        <v>0</v>
      </c>
      <c r="M69" s="9">
        <v>0.03</v>
      </c>
      <c r="N69" s="22">
        <f t="shared" si="33"/>
        <v>0</v>
      </c>
    </row>
    <row r="70" spans="1:14">
      <c r="A70" s="10">
        <v>67</v>
      </c>
      <c r="B70" s="4" t="s">
        <v>84</v>
      </c>
      <c r="C70" s="5" t="s">
        <v>119</v>
      </c>
      <c r="D70" s="5" t="s">
        <v>148</v>
      </c>
      <c r="E70" s="5" t="s">
        <v>149</v>
      </c>
      <c r="F70" s="6"/>
      <c r="G70" s="19">
        <v>20</v>
      </c>
      <c r="H70" s="26">
        <v>0</v>
      </c>
      <c r="I70" s="7">
        <v>1.55</v>
      </c>
      <c r="J70" s="8">
        <f t="shared" si="37"/>
        <v>0</v>
      </c>
      <c r="K70" s="7">
        <f t="shared" si="39"/>
        <v>0</v>
      </c>
      <c r="L70" s="7">
        <f t="shared" si="38"/>
        <v>0</v>
      </c>
      <c r="M70" s="9">
        <v>0.03</v>
      </c>
      <c r="N70" s="22">
        <f t="shared" si="33"/>
        <v>0</v>
      </c>
    </row>
    <row r="71" spans="1:14">
      <c r="A71" s="10" t="s">
        <v>221</v>
      </c>
      <c r="B71" s="4" t="s">
        <v>84</v>
      </c>
      <c r="C71" s="5" t="s">
        <v>119</v>
      </c>
      <c r="D71" s="5" t="s">
        <v>148</v>
      </c>
      <c r="E71" s="5" t="s">
        <v>149</v>
      </c>
      <c r="F71" s="6"/>
      <c r="G71" s="19">
        <v>100</v>
      </c>
      <c r="H71" s="26">
        <v>0</v>
      </c>
      <c r="I71" s="7">
        <v>2.65</v>
      </c>
      <c r="J71" s="8">
        <f t="shared" si="37"/>
        <v>0</v>
      </c>
      <c r="K71" s="7">
        <f>SUM(J71*3/100)</f>
        <v>0</v>
      </c>
      <c r="L71" s="7">
        <f t="shared" si="38"/>
        <v>0</v>
      </c>
      <c r="M71" s="9">
        <v>0.03</v>
      </c>
      <c r="N71" s="22">
        <f t="shared" si="33"/>
        <v>0</v>
      </c>
    </row>
    <row r="72" spans="1:14">
      <c r="A72" s="10" t="s">
        <v>222</v>
      </c>
      <c r="B72" s="4" t="s">
        <v>84</v>
      </c>
      <c r="C72" s="5" t="s">
        <v>119</v>
      </c>
      <c r="D72" s="5" t="s">
        <v>148</v>
      </c>
      <c r="E72" s="5" t="s">
        <v>149</v>
      </c>
      <c r="F72" s="6"/>
      <c r="G72" s="19">
        <v>200</v>
      </c>
      <c r="H72" s="26">
        <v>0</v>
      </c>
      <c r="I72" s="7">
        <v>5.2</v>
      </c>
      <c r="J72" s="8">
        <f t="shared" si="37"/>
        <v>0</v>
      </c>
      <c r="K72" s="7">
        <f t="shared" si="39"/>
        <v>0</v>
      </c>
      <c r="L72" s="7">
        <f t="shared" si="38"/>
        <v>0</v>
      </c>
      <c r="M72" s="9">
        <v>0.03</v>
      </c>
      <c r="N72" s="22">
        <f t="shared" si="33"/>
        <v>0</v>
      </c>
    </row>
    <row r="73" spans="1:14">
      <c r="A73" s="10">
        <v>68</v>
      </c>
      <c r="B73" s="4" t="s">
        <v>84</v>
      </c>
      <c r="C73" s="5" t="s">
        <v>150</v>
      </c>
      <c r="D73" s="5" t="s">
        <v>152</v>
      </c>
      <c r="E73" s="5" t="s">
        <v>151</v>
      </c>
      <c r="F73" s="6"/>
      <c r="G73" s="19">
        <v>20</v>
      </c>
      <c r="H73" s="26">
        <v>0</v>
      </c>
      <c r="I73" s="7">
        <v>1.66</v>
      </c>
      <c r="J73" s="8">
        <f t="shared" si="37"/>
        <v>0</v>
      </c>
      <c r="K73" s="7">
        <f t="shared" si="39"/>
        <v>0</v>
      </c>
      <c r="L73" s="7">
        <f t="shared" si="38"/>
        <v>0</v>
      </c>
      <c r="M73" s="9">
        <v>0.03</v>
      </c>
      <c r="N73" s="22">
        <f t="shared" si="33"/>
        <v>0</v>
      </c>
    </row>
    <row r="74" spans="1:14">
      <c r="A74" s="10" t="s">
        <v>223</v>
      </c>
      <c r="B74" s="4" t="s">
        <v>84</v>
      </c>
      <c r="C74" s="5" t="s">
        <v>150</v>
      </c>
      <c r="D74" s="5" t="s">
        <v>152</v>
      </c>
      <c r="E74" s="5" t="s">
        <v>151</v>
      </c>
      <c r="F74" s="6"/>
      <c r="G74" s="19">
        <v>100</v>
      </c>
      <c r="H74" s="26">
        <v>0</v>
      </c>
      <c r="I74" s="7">
        <v>2.75</v>
      </c>
      <c r="J74" s="8">
        <f t="shared" si="37"/>
        <v>0</v>
      </c>
      <c r="K74" s="7">
        <f t="shared" si="39"/>
        <v>0</v>
      </c>
      <c r="L74" s="7">
        <f t="shared" si="38"/>
        <v>0</v>
      </c>
      <c r="M74" s="9">
        <v>0.03</v>
      </c>
      <c r="N74" s="22">
        <f t="shared" si="33"/>
        <v>0</v>
      </c>
    </row>
    <row r="75" spans="1:14">
      <c r="A75" s="10" t="s">
        <v>224</v>
      </c>
      <c r="B75" s="4" t="s">
        <v>84</v>
      </c>
      <c r="C75" s="5" t="s">
        <v>150</v>
      </c>
      <c r="D75" s="5" t="s">
        <v>152</v>
      </c>
      <c r="E75" s="5" t="s">
        <v>151</v>
      </c>
      <c r="F75" s="6"/>
      <c r="G75" s="19">
        <v>200</v>
      </c>
      <c r="H75" s="26">
        <v>0</v>
      </c>
      <c r="I75" s="7">
        <v>5.25</v>
      </c>
      <c r="J75" s="8">
        <f t="shared" si="37"/>
        <v>0</v>
      </c>
      <c r="K75" s="7">
        <f t="shared" si="39"/>
        <v>0</v>
      </c>
      <c r="L75" s="7">
        <f t="shared" si="38"/>
        <v>0</v>
      </c>
      <c r="M75" s="9">
        <v>0.03</v>
      </c>
      <c r="N75" s="22">
        <f t="shared" si="33"/>
        <v>0</v>
      </c>
    </row>
    <row r="76" spans="1:14">
      <c r="A76" s="10">
        <v>69</v>
      </c>
      <c r="B76" s="4" t="s">
        <v>84</v>
      </c>
      <c r="C76" s="5" t="s">
        <v>185</v>
      </c>
      <c r="D76" s="5" t="s">
        <v>187</v>
      </c>
      <c r="E76" s="5" t="s">
        <v>186</v>
      </c>
      <c r="F76" s="6"/>
      <c r="G76" s="19">
        <v>20</v>
      </c>
      <c r="H76" s="26">
        <v>0</v>
      </c>
      <c r="I76" s="7">
        <v>1.66</v>
      </c>
      <c r="J76" s="8">
        <f t="shared" si="37"/>
        <v>0</v>
      </c>
      <c r="K76" s="7">
        <f>SUM(J76*3/100)</f>
        <v>0</v>
      </c>
      <c r="L76" s="7">
        <f t="shared" si="38"/>
        <v>0</v>
      </c>
      <c r="M76" s="9">
        <v>0.03</v>
      </c>
      <c r="N76" s="22">
        <f t="shared" si="33"/>
        <v>0</v>
      </c>
    </row>
    <row r="77" spans="1:14">
      <c r="A77" s="10" t="s">
        <v>225</v>
      </c>
      <c r="B77" s="4" t="s">
        <v>84</v>
      </c>
      <c r="C77" s="5" t="s">
        <v>185</v>
      </c>
      <c r="D77" s="5" t="s">
        <v>187</v>
      </c>
      <c r="E77" s="5" t="s">
        <v>186</v>
      </c>
      <c r="F77" s="6"/>
      <c r="G77" s="19">
        <v>100</v>
      </c>
      <c r="H77" s="26">
        <v>0</v>
      </c>
      <c r="I77" s="7">
        <v>2.75</v>
      </c>
      <c r="J77" s="8">
        <f t="shared" si="37"/>
        <v>0</v>
      </c>
      <c r="K77" s="7">
        <f t="shared" si="39"/>
        <v>0</v>
      </c>
      <c r="L77" s="7">
        <f t="shared" si="38"/>
        <v>0</v>
      </c>
      <c r="M77" s="9">
        <v>0.03</v>
      </c>
      <c r="N77" s="22">
        <f t="shared" si="33"/>
        <v>0</v>
      </c>
    </row>
    <row r="78" spans="1:14">
      <c r="A78" s="10" t="s">
        <v>226</v>
      </c>
      <c r="B78" s="4" t="s">
        <v>84</v>
      </c>
      <c r="C78" s="5" t="s">
        <v>185</v>
      </c>
      <c r="D78" s="5" t="s">
        <v>187</v>
      </c>
      <c r="E78" s="5" t="s">
        <v>186</v>
      </c>
      <c r="F78" s="6"/>
      <c r="G78" s="19">
        <v>200</v>
      </c>
      <c r="H78" s="26">
        <v>0</v>
      </c>
      <c r="I78" s="7">
        <v>5.25</v>
      </c>
      <c r="J78" s="8">
        <f t="shared" si="37"/>
        <v>0</v>
      </c>
      <c r="K78" s="7">
        <f t="shared" si="39"/>
        <v>0</v>
      </c>
      <c r="L78" s="7">
        <f t="shared" si="38"/>
        <v>0</v>
      </c>
      <c r="M78" s="9">
        <v>0.03</v>
      </c>
      <c r="N78" s="22">
        <f t="shared" si="33"/>
        <v>0</v>
      </c>
    </row>
    <row r="79" spans="1:14">
      <c r="A79" s="10">
        <v>70</v>
      </c>
      <c r="B79" s="4" t="s">
        <v>84</v>
      </c>
      <c r="C79" s="5" t="s">
        <v>48</v>
      </c>
      <c r="D79" s="5" t="s">
        <v>49</v>
      </c>
      <c r="E79" s="5" t="s">
        <v>239</v>
      </c>
      <c r="F79" s="6">
        <v>45</v>
      </c>
      <c r="G79" s="6"/>
      <c r="H79" s="26">
        <v>0</v>
      </c>
      <c r="I79" s="7">
        <v>6.25</v>
      </c>
      <c r="J79" s="8">
        <f t="shared" si="37"/>
        <v>0</v>
      </c>
      <c r="K79" s="7">
        <f>SUM(J79*3/100)</f>
        <v>0</v>
      </c>
      <c r="L79" s="7">
        <f t="shared" si="38"/>
        <v>0</v>
      </c>
      <c r="M79" s="9">
        <v>0.03</v>
      </c>
      <c r="N79" s="22">
        <f t="shared" si="33"/>
        <v>0</v>
      </c>
    </row>
    <row r="80" spans="1:14">
      <c r="A80" s="10">
        <v>71</v>
      </c>
      <c r="B80" s="4" t="s">
        <v>36</v>
      </c>
      <c r="C80" s="5" t="s">
        <v>51</v>
      </c>
      <c r="D80" s="5" t="s">
        <v>116</v>
      </c>
      <c r="E80" s="5" t="s">
        <v>50</v>
      </c>
      <c r="F80" s="6">
        <v>45</v>
      </c>
      <c r="G80" s="6"/>
      <c r="H80" s="26">
        <v>0</v>
      </c>
      <c r="I80" s="7">
        <v>12</v>
      </c>
      <c r="J80" s="8">
        <f t="shared" si="37"/>
        <v>0</v>
      </c>
      <c r="K80" s="7">
        <f>SUM(J80*3/100)</f>
        <v>0</v>
      </c>
      <c r="L80" s="7">
        <f t="shared" si="38"/>
        <v>0</v>
      </c>
      <c r="M80" s="9">
        <v>0.03</v>
      </c>
      <c r="N80" s="22">
        <f t="shared" si="33"/>
        <v>0</v>
      </c>
    </row>
    <row r="81" spans="1:14">
      <c r="A81" s="10">
        <v>84</v>
      </c>
      <c r="B81" s="4" t="s">
        <v>36</v>
      </c>
      <c r="C81" s="5" t="s">
        <v>130</v>
      </c>
      <c r="D81" s="5" t="s">
        <v>130</v>
      </c>
      <c r="E81" s="5" t="s">
        <v>122</v>
      </c>
      <c r="F81" s="6">
        <v>1</v>
      </c>
      <c r="G81" s="6"/>
      <c r="H81" s="26">
        <v>0</v>
      </c>
      <c r="I81" s="7">
        <v>3.5</v>
      </c>
      <c r="J81" s="8">
        <f t="shared" si="37"/>
        <v>0</v>
      </c>
      <c r="K81" s="7">
        <f t="shared" ref="K81:K89" si="40">SUM(J81*8/100)</f>
        <v>0</v>
      </c>
      <c r="L81" s="7">
        <f t="shared" si="38"/>
        <v>0</v>
      </c>
      <c r="M81" s="9">
        <v>0.03</v>
      </c>
      <c r="N81" s="22">
        <f t="shared" si="33"/>
        <v>0</v>
      </c>
    </row>
    <row r="82" spans="1:14">
      <c r="A82" s="10">
        <v>85</v>
      </c>
      <c r="B82" s="4" t="s">
        <v>36</v>
      </c>
      <c r="C82" s="5" t="s">
        <v>130</v>
      </c>
      <c r="D82" s="10" t="s">
        <v>128</v>
      </c>
      <c r="E82" s="5" t="s">
        <v>123</v>
      </c>
      <c r="F82" s="6">
        <v>1</v>
      </c>
      <c r="G82" s="6"/>
      <c r="H82" s="26">
        <v>0</v>
      </c>
      <c r="I82" s="7">
        <v>3.5</v>
      </c>
      <c r="J82" s="8">
        <f t="shared" si="37"/>
        <v>0</v>
      </c>
      <c r="K82" s="7">
        <f>SUM(J82*3/100)</f>
        <v>0</v>
      </c>
      <c r="L82" s="7">
        <f t="shared" si="38"/>
        <v>0</v>
      </c>
      <c r="M82" s="9">
        <v>0.03</v>
      </c>
      <c r="N82" s="22">
        <f t="shared" si="33"/>
        <v>0</v>
      </c>
    </row>
    <row r="83" spans="1:14">
      <c r="A83" s="10">
        <v>86</v>
      </c>
      <c r="B83" s="4" t="s">
        <v>36</v>
      </c>
      <c r="C83" s="5" t="s">
        <v>130</v>
      </c>
      <c r="D83" s="5" t="s">
        <v>124</v>
      </c>
      <c r="E83" s="5" t="s">
        <v>124</v>
      </c>
      <c r="F83" s="6">
        <v>1</v>
      </c>
      <c r="G83" s="6"/>
      <c r="H83" s="26">
        <v>0</v>
      </c>
      <c r="I83" s="7">
        <v>3.5</v>
      </c>
      <c r="J83" s="8">
        <f t="shared" si="37"/>
        <v>0</v>
      </c>
      <c r="K83" s="7">
        <f>SUM(J83*3/100)</f>
        <v>0</v>
      </c>
      <c r="L83" s="7">
        <f t="shared" si="38"/>
        <v>0</v>
      </c>
      <c r="M83" s="9">
        <v>0.03</v>
      </c>
      <c r="N83" s="22">
        <f t="shared" si="33"/>
        <v>0</v>
      </c>
    </row>
    <row r="84" spans="1:14">
      <c r="A84" s="10">
        <v>87</v>
      </c>
      <c r="B84" s="4" t="s">
        <v>36</v>
      </c>
      <c r="C84" s="5" t="s">
        <v>130</v>
      </c>
      <c r="D84" s="10" t="s">
        <v>129</v>
      </c>
      <c r="E84" s="5" t="s">
        <v>125</v>
      </c>
      <c r="F84" s="6">
        <v>1</v>
      </c>
      <c r="G84" s="6"/>
      <c r="H84" s="26">
        <v>0</v>
      </c>
      <c r="I84" s="7">
        <v>3.5</v>
      </c>
      <c r="J84" s="8">
        <f t="shared" si="37"/>
        <v>0</v>
      </c>
      <c r="K84" s="7">
        <f>SUM(J84*3/100)</f>
        <v>0</v>
      </c>
      <c r="L84" s="7">
        <f t="shared" si="38"/>
        <v>0</v>
      </c>
      <c r="M84" s="9">
        <v>0.03</v>
      </c>
      <c r="N84" s="22">
        <f t="shared" si="33"/>
        <v>0</v>
      </c>
    </row>
    <row r="85" spans="1:14">
      <c r="A85" s="10">
        <v>88</v>
      </c>
      <c r="B85" s="4" t="s">
        <v>36</v>
      </c>
      <c r="C85" s="5" t="s">
        <v>130</v>
      </c>
      <c r="D85" s="10" t="s">
        <v>128</v>
      </c>
      <c r="E85" s="5" t="s">
        <v>126</v>
      </c>
      <c r="F85" s="6">
        <v>1</v>
      </c>
      <c r="G85" s="6"/>
      <c r="H85" s="26">
        <v>0</v>
      </c>
      <c r="I85" s="7">
        <v>3.5</v>
      </c>
      <c r="J85" s="8">
        <f t="shared" si="37"/>
        <v>0</v>
      </c>
      <c r="K85" s="7">
        <f>SUM(J85*3/100)</f>
        <v>0</v>
      </c>
      <c r="L85" s="7">
        <f t="shared" si="38"/>
        <v>0</v>
      </c>
      <c r="M85" s="9">
        <v>0.03</v>
      </c>
      <c r="N85" s="22">
        <f t="shared" si="33"/>
        <v>0</v>
      </c>
    </row>
    <row r="86" spans="1:14">
      <c r="A86" s="10">
        <v>89</v>
      </c>
      <c r="B86" s="4" t="s">
        <v>36</v>
      </c>
      <c r="C86" s="5" t="s">
        <v>130</v>
      </c>
      <c r="D86" s="10" t="s">
        <v>128</v>
      </c>
      <c r="E86" s="5" t="s">
        <v>127</v>
      </c>
      <c r="F86" s="6">
        <v>1</v>
      </c>
      <c r="G86" s="6"/>
      <c r="H86" s="26">
        <v>0</v>
      </c>
      <c r="I86" s="7">
        <v>3.5</v>
      </c>
      <c r="J86" s="8">
        <f t="shared" si="37"/>
        <v>0</v>
      </c>
      <c r="K86" s="7">
        <f>SUM(J86*3/100)</f>
        <v>0</v>
      </c>
      <c r="L86" s="7">
        <f t="shared" si="38"/>
        <v>0</v>
      </c>
      <c r="M86" s="9">
        <v>0.03</v>
      </c>
      <c r="N86" s="22">
        <f t="shared" si="33"/>
        <v>0</v>
      </c>
    </row>
    <row r="87" spans="1:14">
      <c r="A87" s="10">
        <v>90</v>
      </c>
      <c r="B87" s="4" t="s">
        <v>36</v>
      </c>
      <c r="C87" s="5" t="s">
        <v>130</v>
      </c>
      <c r="D87" s="5" t="s">
        <v>137</v>
      </c>
      <c r="E87" s="5" t="s">
        <v>137</v>
      </c>
      <c r="F87" s="6">
        <v>1</v>
      </c>
      <c r="G87" s="6"/>
      <c r="H87" s="26">
        <v>0</v>
      </c>
      <c r="I87" s="7">
        <v>3.5</v>
      </c>
      <c r="J87" s="8">
        <f t="shared" si="37"/>
        <v>0</v>
      </c>
      <c r="K87" s="7">
        <f t="shared" si="40"/>
        <v>0</v>
      </c>
      <c r="L87" s="7">
        <f t="shared" si="38"/>
        <v>0</v>
      </c>
      <c r="M87" s="9">
        <v>0.03</v>
      </c>
      <c r="N87" s="22">
        <f t="shared" si="33"/>
        <v>0</v>
      </c>
    </row>
    <row r="88" spans="1:14">
      <c r="A88" s="10">
        <v>91</v>
      </c>
      <c r="B88" s="4" t="s">
        <v>36</v>
      </c>
      <c r="C88" s="5" t="s">
        <v>130</v>
      </c>
      <c r="D88" s="5" t="s">
        <v>138</v>
      </c>
      <c r="E88" s="5" t="s">
        <v>139</v>
      </c>
      <c r="F88" s="6"/>
      <c r="G88" s="6">
        <v>60</v>
      </c>
      <c r="H88" s="26">
        <v>0</v>
      </c>
      <c r="I88" s="7">
        <v>14</v>
      </c>
      <c r="J88" s="8">
        <f t="shared" si="37"/>
        <v>0</v>
      </c>
      <c r="K88" s="7">
        <f t="shared" si="40"/>
        <v>0</v>
      </c>
      <c r="L88" s="7">
        <f t="shared" si="38"/>
        <v>0</v>
      </c>
      <c r="M88" s="9">
        <v>0.03</v>
      </c>
      <c r="N88" s="22">
        <f t="shared" si="33"/>
        <v>0</v>
      </c>
    </row>
    <row r="89" spans="1:14">
      <c r="A89" s="10">
        <v>92</v>
      </c>
      <c r="B89" s="4" t="s">
        <v>36</v>
      </c>
      <c r="C89" s="5" t="s">
        <v>130</v>
      </c>
      <c r="D89" s="5" t="s">
        <v>138</v>
      </c>
      <c r="E89" s="5" t="s">
        <v>139</v>
      </c>
      <c r="F89" s="6"/>
      <c r="G89" s="6">
        <v>500</v>
      </c>
      <c r="H89" s="26">
        <v>0</v>
      </c>
      <c r="I89" s="7">
        <v>47</v>
      </c>
      <c r="J89" s="8">
        <f t="shared" si="37"/>
        <v>0</v>
      </c>
      <c r="K89" s="7">
        <f t="shared" si="40"/>
        <v>0</v>
      </c>
      <c r="L89" s="7">
        <f t="shared" si="38"/>
        <v>0</v>
      </c>
      <c r="M89" s="9">
        <v>0.03</v>
      </c>
      <c r="N89" s="22">
        <f t="shared" si="33"/>
        <v>0</v>
      </c>
    </row>
    <row r="90" spans="1:14">
      <c r="A90" s="10">
        <v>93</v>
      </c>
      <c r="B90" s="4" t="s">
        <v>36</v>
      </c>
      <c r="C90" s="5" t="s">
        <v>130</v>
      </c>
      <c r="D90" s="5" t="s">
        <v>165</v>
      </c>
      <c r="E90" s="5" t="s">
        <v>160</v>
      </c>
      <c r="F90" s="6"/>
      <c r="G90" s="6">
        <v>3</v>
      </c>
      <c r="H90" s="26">
        <v>0</v>
      </c>
      <c r="I90" s="7">
        <v>11.65</v>
      </c>
      <c r="J90" s="8">
        <f t="shared" ref="J90" si="41">SUM(H90*I90)</f>
        <v>0</v>
      </c>
      <c r="K90" s="7">
        <f t="shared" ref="K90" si="42">SUM(J90*8/100)</f>
        <v>0</v>
      </c>
      <c r="L90" s="7">
        <f t="shared" ref="L90" si="43">SUM(J90+K90)</f>
        <v>0</v>
      </c>
      <c r="M90" s="9">
        <v>0.03</v>
      </c>
      <c r="N90" s="22">
        <f t="shared" si="33"/>
        <v>0</v>
      </c>
    </row>
    <row r="91" spans="1:14">
      <c r="A91" s="10">
        <v>94</v>
      </c>
      <c r="B91" s="4" t="s">
        <v>84</v>
      </c>
      <c r="C91" s="5" t="s">
        <v>27</v>
      </c>
      <c r="D91" s="5" t="s">
        <v>114</v>
      </c>
      <c r="E91" s="5" t="s">
        <v>26</v>
      </c>
      <c r="F91" s="6"/>
      <c r="G91" s="6">
        <v>20</v>
      </c>
      <c r="H91" s="26">
        <v>0</v>
      </c>
      <c r="I91" s="7">
        <v>1.55</v>
      </c>
      <c r="J91" s="8">
        <f t="shared" ref="J91:J103" si="44">SUM(H91*I91)</f>
        <v>0</v>
      </c>
      <c r="K91" s="7">
        <f>SUM(J91*3/100)</f>
        <v>0</v>
      </c>
      <c r="L91" s="7">
        <f t="shared" ref="L91:L102" si="45">SUM(J91+K91)</f>
        <v>0</v>
      </c>
      <c r="M91" s="9">
        <v>0.03</v>
      </c>
      <c r="N91" s="22">
        <f t="shared" si="33"/>
        <v>0</v>
      </c>
    </row>
    <row r="92" spans="1:14">
      <c r="A92" s="10" t="s">
        <v>227</v>
      </c>
      <c r="B92" s="4" t="s">
        <v>84</v>
      </c>
      <c r="C92" s="5" t="s">
        <v>27</v>
      </c>
      <c r="D92" s="5" t="s">
        <v>114</v>
      </c>
      <c r="E92" s="5" t="s">
        <v>26</v>
      </c>
      <c r="F92" s="6"/>
      <c r="G92" s="6">
        <v>100</v>
      </c>
      <c r="H92" s="26">
        <v>0</v>
      </c>
      <c r="I92" s="7">
        <v>2.65</v>
      </c>
      <c r="J92" s="8">
        <f t="shared" si="44"/>
        <v>0</v>
      </c>
      <c r="K92" s="7">
        <f t="shared" ref="K92:K96" si="46">SUM(J92*3/100)</f>
        <v>0</v>
      </c>
      <c r="L92" s="7">
        <f t="shared" si="45"/>
        <v>0</v>
      </c>
      <c r="M92" s="9">
        <v>0.03</v>
      </c>
      <c r="N92" s="22">
        <f t="shared" si="33"/>
        <v>0</v>
      </c>
    </row>
    <row r="93" spans="1:14">
      <c r="A93" s="10" t="s">
        <v>228</v>
      </c>
      <c r="B93" s="4" t="s">
        <v>84</v>
      </c>
      <c r="C93" s="5" t="s">
        <v>27</v>
      </c>
      <c r="D93" s="5" t="s">
        <v>114</v>
      </c>
      <c r="E93" s="5" t="s">
        <v>26</v>
      </c>
      <c r="F93" s="6"/>
      <c r="G93" s="6">
        <v>200</v>
      </c>
      <c r="H93" s="26">
        <v>0</v>
      </c>
      <c r="I93" s="7">
        <v>5.2</v>
      </c>
      <c r="J93" s="8">
        <f t="shared" si="44"/>
        <v>0</v>
      </c>
      <c r="K93" s="7">
        <f>SUM(J93*3/100)</f>
        <v>0</v>
      </c>
      <c r="L93" s="7">
        <f t="shared" si="45"/>
        <v>0</v>
      </c>
      <c r="M93" s="9">
        <v>0.03</v>
      </c>
      <c r="N93" s="22">
        <f t="shared" si="33"/>
        <v>0</v>
      </c>
    </row>
    <row r="94" spans="1:14">
      <c r="A94" s="10">
        <v>95</v>
      </c>
      <c r="B94" s="4" t="s">
        <v>84</v>
      </c>
      <c r="C94" s="5" t="s">
        <v>28</v>
      </c>
      <c r="D94" s="5" t="s">
        <v>115</v>
      </c>
      <c r="E94" s="5" t="s">
        <v>171</v>
      </c>
      <c r="F94" s="6"/>
      <c r="G94" s="6">
        <v>20</v>
      </c>
      <c r="H94" s="26">
        <v>0</v>
      </c>
      <c r="I94" s="7">
        <v>1.55</v>
      </c>
      <c r="J94" s="8">
        <f t="shared" si="44"/>
        <v>0</v>
      </c>
      <c r="K94" s="7">
        <f t="shared" si="46"/>
        <v>0</v>
      </c>
      <c r="L94" s="7">
        <f t="shared" si="45"/>
        <v>0</v>
      </c>
      <c r="M94" s="9">
        <v>0.03</v>
      </c>
      <c r="N94" s="22">
        <f t="shared" si="33"/>
        <v>0</v>
      </c>
    </row>
    <row r="95" spans="1:14">
      <c r="A95" s="10" t="s">
        <v>229</v>
      </c>
      <c r="B95" s="4" t="s">
        <v>84</v>
      </c>
      <c r="C95" s="5" t="s">
        <v>28</v>
      </c>
      <c r="D95" s="5" t="s">
        <v>115</v>
      </c>
      <c r="E95" s="5" t="s">
        <v>171</v>
      </c>
      <c r="F95" s="6"/>
      <c r="G95" s="6">
        <v>100</v>
      </c>
      <c r="H95" s="26">
        <v>0</v>
      </c>
      <c r="I95" s="7">
        <v>2.65</v>
      </c>
      <c r="J95" s="8">
        <f t="shared" si="44"/>
        <v>0</v>
      </c>
      <c r="K95" s="7">
        <f>SUM(J95*3/100)</f>
        <v>0</v>
      </c>
      <c r="L95" s="7">
        <f t="shared" si="45"/>
        <v>0</v>
      </c>
      <c r="M95" s="9">
        <v>0.03</v>
      </c>
      <c r="N95" s="22">
        <f t="shared" si="33"/>
        <v>0</v>
      </c>
    </row>
    <row r="96" spans="1:14">
      <c r="A96" s="10" t="s">
        <v>230</v>
      </c>
      <c r="B96" s="4" t="s">
        <v>84</v>
      </c>
      <c r="C96" s="5" t="s">
        <v>28</v>
      </c>
      <c r="D96" s="5" t="s">
        <v>115</v>
      </c>
      <c r="E96" s="5" t="s">
        <v>171</v>
      </c>
      <c r="F96" s="6"/>
      <c r="G96" s="6">
        <v>200</v>
      </c>
      <c r="H96" s="26">
        <v>0</v>
      </c>
      <c r="I96" s="7">
        <v>5.2</v>
      </c>
      <c r="J96" s="8">
        <f t="shared" si="44"/>
        <v>0</v>
      </c>
      <c r="K96" s="7">
        <f t="shared" si="46"/>
        <v>0</v>
      </c>
      <c r="L96" s="7">
        <f t="shared" si="45"/>
        <v>0</v>
      </c>
      <c r="M96" s="9">
        <v>0.03</v>
      </c>
      <c r="N96" s="22">
        <f t="shared" si="33"/>
        <v>0</v>
      </c>
    </row>
    <row r="97" spans="1:14">
      <c r="A97" s="10">
        <v>97</v>
      </c>
      <c r="B97" s="4" t="s">
        <v>84</v>
      </c>
      <c r="C97" s="5" t="s">
        <v>31</v>
      </c>
      <c r="D97" s="5" t="s">
        <v>32</v>
      </c>
      <c r="E97" s="5" t="s">
        <v>177</v>
      </c>
      <c r="F97" s="6">
        <v>30</v>
      </c>
      <c r="G97" s="6"/>
      <c r="H97" s="26">
        <v>0</v>
      </c>
      <c r="I97" s="7">
        <v>9.66</v>
      </c>
      <c r="J97" s="8">
        <f t="shared" si="44"/>
        <v>0</v>
      </c>
      <c r="K97" s="7">
        <f t="shared" ref="K97:K103" si="47">SUM(J97*3/100)</f>
        <v>0</v>
      </c>
      <c r="L97" s="7">
        <f t="shared" si="45"/>
        <v>0</v>
      </c>
      <c r="M97" s="9">
        <v>0.03</v>
      </c>
      <c r="N97" s="22">
        <f t="shared" si="33"/>
        <v>0</v>
      </c>
    </row>
    <row r="98" spans="1:14">
      <c r="A98" s="10">
        <v>98</v>
      </c>
      <c r="B98" s="4" t="s">
        <v>84</v>
      </c>
      <c r="C98" s="5" t="s">
        <v>31</v>
      </c>
      <c r="D98" s="5" t="s">
        <v>153</v>
      </c>
      <c r="E98" s="5" t="s">
        <v>154</v>
      </c>
      <c r="F98" s="6">
        <v>30</v>
      </c>
      <c r="G98" s="6"/>
      <c r="H98" s="26">
        <v>0</v>
      </c>
      <c r="I98" s="7">
        <v>9.66</v>
      </c>
      <c r="J98" s="8">
        <f t="shared" si="44"/>
        <v>0</v>
      </c>
      <c r="K98" s="7">
        <f t="shared" si="47"/>
        <v>0</v>
      </c>
      <c r="L98" s="7">
        <f t="shared" si="45"/>
        <v>0</v>
      </c>
      <c r="M98" s="9">
        <v>0.03</v>
      </c>
      <c r="N98" s="22">
        <f t="shared" si="33"/>
        <v>0</v>
      </c>
    </row>
    <row r="99" spans="1:14">
      <c r="A99" s="10">
        <v>99</v>
      </c>
      <c r="B99" s="4" t="s">
        <v>84</v>
      </c>
      <c r="C99" s="5" t="s">
        <v>234</v>
      </c>
      <c r="D99" s="5" t="s">
        <v>155</v>
      </c>
      <c r="E99" s="5" t="s">
        <v>156</v>
      </c>
      <c r="F99" s="6">
        <v>30</v>
      </c>
      <c r="G99" s="6"/>
      <c r="H99" s="26">
        <v>0</v>
      </c>
      <c r="I99" s="7">
        <v>9.66</v>
      </c>
      <c r="J99" s="8">
        <f t="shared" si="44"/>
        <v>0</v>
      </c>
      <c r="K99" s="7">
        <f t="shared" si="47"/>
        <v>0</v>
      </c>
      <c r="L99" s="7">
        <f t="shared" si="45"/>
        <v>0</v>
      </c>
      <c r="M99" s="9">
        <v>0.03</v>
      </c>
      <c r="N99" s="22">
        <f t="shared" si="33"/>
        <v>0</v>
      </c>
    </row>
    <row r="100" spans="1:14">
      <c r="A100" s="10">
        <v>100</v>
      </c>
      <c r="B100" s="4" t="s">
        <v>84</v>
      </c>
      <c r="C100" s="5" t="s">
        <v>234</v>
      </c>
      <c r="D100" s="5" t="s">
        <v>157</v>
      </c>
      <c r="E100" s="5" t="s">
        <v>158</v>
      </c>
      <c r="F100" s="6">
        <v>40</v>
      </c>
      <c r="G100" s="6"/>
      <c r="H100" s="26">
        <v>0</v>
      </c>
      <c r="I100" s="7">
        <v>5.8</v>
      </c>
      <c r="J100" s="8">
        <f t="shared" si="44"/>
        <v>0</v>
      </c>
      <c r="K100" s="7">
        <f t="shared" si="47"/>
        <v>0</v>
      </c>
      <c r="L100" s="7">
        <f t="shared" si="45"/>
        <v>0</v>
      </c>
      <c r="M100" s="9">
        <v>0.03</v>
      </c>
      <c r="N100" s="22">
        <f t="shared" si="33"/>
        <v>0</v>
      </c>
    </row>
    <row r="101" spans="1:14">
      <c r="A101" s="10">
        <v>102</v>
      </c>
      <c r="B101" s="4" t="s">
        <v>36</v>
      </c>
      <c r="C101" s="5" t="s">
        <v>53</v>
      </c>
      <c r="D101" s="5" t="s">
        <v>183</v>
      </c>
      <c r="E101" s="5" t="s">
        <v>118</v>
      </c>
      <c r="F101" s="6">
        <v>60</v>
      </c>
      <c r="G101" s="6"/>
      <c r="H101" s="26">
        <v>0</v>
      </c>
      <c r="I101" s="7">
        <v>11.11</v>
      </c>
      <c r="J101" s="8">
        <f t="shared" si="44"/>
        <v>0</v>
      </c>
      <c r="K101" s="7">
        <f t="shared" si="47"/>
        <v>0</v>
      </c>
      <c r="L101" s="7">
        <f t="shared" si="45"/>
        <v>0</v>
      </c>
      <c r="M101" s="9">
        <v>0.03</v>
      </c>
      <c r="N101" s="22">
        <f t="shared" si="33"/>
        <v>0</v>
      </c>
    </row>
    <row r="102" spans="1:14">
      <c r="A102" s="10">
        <v>103</v>
      </c>
      <c r="B102" s="4" t="s">
        <v>36</v>
      </c>
      <c r="C102" s="5" t="s">
        <v>47</v>
      </c>
      <c r="D102" s="5" t="s">
        <v>184</v>
      </c>
      <c r="E102" s="5" t="s">
        <v>117</v>
      </c>
      <c r="F102" s="6">
        <v>40</v>
      </c>
      <c r="G102" s="6"/>
      <c r="H102" s="26">
        <v>0</v>
      </c>
      <c r="I102" s="7">
        <v>11.11</v>
      </c>
      <c r="J102" s="8">
        <f t="shared" si="44"/>
        <v>0</v>
      </c>
      <c r="K102" s="7">
        <f t="shared" si="47"/>
        <v>0</v>
      </c>
      <c r="L102" s="7">
        <f t="shared" si="45"/>
        <v>0</v>
      </c>
      <c r="M102" s="9">
        <v>0.03</v>
      </c>
      <c r="N102" s="22">
        <f t="shared" si="33"/>
        <v>0</v>
      </c>
    </row>
    <row r="103" spans="1:14" ht="30">
      <c r="A103" s="10">
        <v>104</v>
      </c>
      <c r="B103" s="4" t="s">
        <v>36</v>
      </c>
      <c r="C103" s="10"/>
      <c r="D103" s="16" t="s">
        <v>178</v>
      </c>
      <c r="E103" s="5" t="s">
        <v>159</v>
      </c>
      <c r="F103" s="6">
        <v>55</v>
      </c>
      <c r="G103" s="6"/>
      <c r="H103" s="26">
        <v>0</v>
      </c>
      <c r="I103" s="7">
        <v>14</v>
      </c>
      <c r="J103" s="8">
        <f t="shared" si="44"/>
        <v>0</v>
      </c>
      <c r="K103" s="7">
        <f t="shared" si="47"/>
        <v>0</v>
      </c>
      <c r="L103" s="7">
        <f>SUM(J103+K103)</f>
        <v>0</v>
      </c>
      <c r="M103" s="9">
        <v>0.03</v>
      </c>
      <c r="N103" s="22">
        <f t="shared" si="33"/>
        <v>0</v>
      </c>
    </row>
    <row r="104" spans="1:14" ht="30">
      <c r="A104" s="10">
        <v>105</v>
      </c>
      <c r="B104" s="4" t="s">
        <v>36</v>
      </c>
      <c r="C104" s="10"/>
      <c r="D104" s="16" t="s">
        <v>244</v>
      </c>
      <c r="E104" s="5" t="s">
        <v>241</v>
      </c>
      <c r="F104" s="6">
        <v>1</v>
      </c>
      <c r="G104" s="6"/>
      <c r="H104" s="26">
        <v>0</v>
      </c>
      <c r="I104" s="7">
        <v>15</v>
      </c>
      <c r="J104" s="8">
        <f t="shared" ref="J104" si="48">SUM(H104*I104)</f>
        <v>0</v>
      </c>
      <c r="K104" s="7">
        <f>SUM(J104*8/100)</f>
        <v>0</v>
      </c>
      <c r="L104" s="7">
        <f>SUM(J104+K104)</f>
        <v>0</v>
      </c>
      <c r="M104" s="9">
        <v>0.08</v>
      </c>
      <c r="N104" s="22">
        <f>SUM(L104)</f>
        <v>0</v>
      </c>
    </row>
    <row r="105" spans="1:14" ht="30">
      <c r="A105" s="10">
        <v>106</v>
      </c>
      <c r="B105" s="4" t="s">
        <v>36</v>
      </c>
      <c r="C105" s="10"/>
      <c r="D105" s="16" t="s">
        <v>245</v>
      </c>
      <c r="E105" s="5" t="s">
        <v>242</v>
      </c>
      <c r="F105" s="6">
        <v>1</v>
      </c>
      <c r="G105" s="6"/>
      <c r="H105" s="26">
        <v>0</v>
      </c>
      <c r="I105" s="7">
        <v>70</v>
      </c>
      <c r="J105" s="8">
        <f t="shared" ref="J105:J106" si="49">SUM(H105*I105)</f>
        <v>0</v>
      </c>
      <c r="K105" s="7">
        <f>SUM(J105*8/100)</f>
        <v>0</v>
      </c>
      <c r="L105" s="7">
        <f t="shared" ref="L105:L106" si="50">SUM(J105+K105)</f>
        <v>0</v>
      </c>
      <c r="M105" s="9">
        <v>0.08</v>
      </c>
      <c r="N105" s="22">
        <f t="shared" ref="N105:N106" si="51">SUM(L105)</f>
        <v>0</v>
      </c>
    </row>
    <row r="106" spans="1:14" ht="30">
      <c r="A106" s="10">
        <v>107</v>
      </c>
      <c r="B106" s="4" t="s">
        <v>36</v>
      </c>
      <c r="C106" s="10"/>
      <c r="D106" s="16" t="s">
        <v>243</v>
      </c>
      <c r="E106" s="5" t="s">
        <v>246</v>
      </c>
      <c r="F106" s="6">
        <v>1</v>
      </c>
      <c r="G106" s="6"/>
      <c r="H106" s="26">
        <v>0</v>
      </c>
      <c r="I106" s="7">
        <v>125</v>
      </c>
      <c r="J106" s="8">
        <f t="shared" si="49"/>
        <v>0</v>
      </c>
      <c r="K106" s="7">
        <f>SUM(J106*8/100)</f>
        <v>0</v>
      </c>
      <c r="L106" s="7">
        <f t="shared" si="50"/>
        <v>0</v>
      </c>
      <c r="M106" s="9">
        <v>0.08</v>
      </c>
      <c r="N106" s="22">
        <f t="shared" si="51"/>
        <v>0</v>
      </c>
    </row>
    <row r="107" spans="1:14" ht="30">
      <c r="A107" s="10">
        <v>108</v>
      </c>
      <c r="B107" s="4" t="s">
        <v>36</v>
      </c>
      <c r="C107" s="10"/>
      <c r="D107" s="14" t="s">
        <v>173</v>
      </c>
      <c r="E107" s="15" t="s">
        <v>161</v>
      </c>
      <c r="F107" s="6"/>
      <c r="G107" s="6">
        <v>3</v>
      </c>
      <c r="H107" s="26">
        <v>0</v>
      </c>
      <c r="I107" s="7">
        <v>11.65</v>
      </c>
      <c r="J107" s="8">
        <f>SUM(H107*I107)</f>
        <v>0</v>
      </c>
      <c r="K107" s="7">
        <f>SUM(J107*8/100)</f>
        <v>0</v>
      </c>
      <c r="L107" s="7">
        <f>SUM(J107+K107)</f>
        <v>0</v>
      </c>
      <c r="M107" s="9">
        <v>0.03</v>
      </c>
      <c r="N107" s="22">
        <f t="shared" si="33"/>
        <v>0</v>
      </c>
    </row>
    <row r="108" spans="1:14" ht="29" customHeight="1">
      <c r="A108" s="10">
        <v>109</v>
      </c>
      <c r="B108" s="4" t="s">
        <v>36</v>
      </c>
      <c r="C108" s="10"/>
      <c r="D108" s="14" t="s">
        <v>174</v>
      </c>
      <c r="E108" s="15" t="s">
        <v>175</v>
      </c>
      <c r="F108" s="6">
        <v>125</v>
      </c>
      <c r="G108" s="6"/>
      <c r="H108" s="26">
        <v>0</v>
      </c>
      <c r="I108" s="7">
        <v>20</v>
      </c>
      <c r="J108" s="8">
        <f>SUM(H108*I108)</f>
        <v>0</v>
      </c>
      <c r="K108" s="7">
        <f>SUM(J108*8/100)</f>
        <v>0</v>
      </c>
      <c r="L108" s="7">
        <f>SUM(J108+K108)</f>
        <v>0</v>
      </c>
      <c r="M108" s="9">
        <v>0.03</v>
      </c>
      <c r="N108" s="22">
        <f t="shared" si="33"/>
        <v>0</v>
      </c>
    </row>
    <row r="109" spans="1:14" ht="30">
      <c r="A109" s="10">
        <v>110</v>
      </c>
      <c r="B109" s="4" t="s">
        <v>36</v>
      </c>
      <c r="C109" s="10"/>
      <c r="D109" s="16" t="s">
        <v>182</v>
      </c>
      <c r="E109" s="15" t="s">
        <v>181</v>
      </c>
      <c r="F109" s="6">
        <v>15</v>
      </c>
      <c r="G109" s="6"/>
      <c r="H109" s="26">
        <v>0</v>
      </c>
      <c r="I109" s="7">
        <v>10</v>
      </c>
      <c r="J109" s="8">
        <f>SUM(H109*I109)</f>
        <v>0</v>
      </c>
      <c r="K109" s="7">
        <f>SUM(J109*3/100)</f>
        <v>0</v>
      </c>
      <c r="L109" s="7">
        <f>SUM(J109+K109)</f>
        <v>0</v>
      </c>
      <c r="M109" s="9">
        <v>0.03</v>
      </c>
      <c r="N109" s="22">
        <f t="shared" si="33"/>
        <v>0</v>
      </c>
    </row>
    <row r="111" spans="1:14">
      <c r="E111" s="20" t="s">
        <v>179</v>
      </c>
      <c r="N111" s="21">
        <f>SUM(N2:N110)</f>
        <v>0</v>
      </c>
    </row>
    <row r="112" spans="1:14">
      <c r="E112" s="3" t="s">
        <v>189</v>
      </c>
      <c r="F112" s="11" t="s">
        <v>180</v>
      </c>
      <c r="I112" s="35" t="s">
        <v>190</v>
      </c>
      <c r="J112" s="35"/>
      <c r="K112" s="27"/>
      <c r="L112" s="27"/>
      <c r="M112" s="27"/>
      <c r="N112" s="21">
        <v>0</v>
      </c>
    </row>
    <row r="113" spans="5:14">
      <c r="E113" s="3" t="s">
        <v>192</v>
      </c>
      <c r="F113" s="11" t="s">
        <v>180</v>
      </c>
      <c r="I113" s="36" t="s">
        <v>191</v>
      </c>
      <c r="J113" s="36"/>
      <c r="K113" s="36"/>
      <c r="L113" s="23"/>
      <c r="M113" s="23"/>
      <c r="N113" s="21">
        <v>0</v>
      </c>
    </row>
    <row r="114" spans="5:14">
      <c r="E114" s="3" t="s">
        <v>194</v>
      </c>
      <c r="F114" s="17">
        <v>10</v>
      </c>
      <c r="I114" s="33" t="s">
        <v>198</v>
      </c>
      <c r="J114" s="33"/>
      <c r="K114" s="33"/>
      <c r="L114" s="33"/>
      <c r="M114" s="33"/>
      <c r="N114" s="21"/>
    </row>
    <row r="115" spans="5:14">
      <c r="F115" s="3"/>
    </row>
    <row r="116" spans="5:14">
      <c r="F116" s="17"/>
      <c r="L116" s="34" t="s">
        <v>195</v>
      </c>
      <c r="M116" s="34"/>
      <c r="N116" s="24">
        <f>SUM(N111+N112+N113+N114)</f>
        <v>0</v>
      </c>
    </row>
    <row r="117" spans="5:14">
      <c r="E117" s="20" t="s">
        <v>193</v>
      </c>
      <c r="I117" s="32" t="s">
        <v>197</v>
      </c>
      <c r="J117" s="32"/>
      <c r="K117" s="32"/>
      <c r="L117" s="32"/>
      <c r="M117" s="32"/>
    </row>
    <row r="118" spans="5:14">
      <c r="F118" s="3"/>
    </row>
    <row r="119" spans="5:14">
      <c r="F119" s="3"/>
    </row>
    <row r="120" spans="5:14">
      <c r="F120" s="3"/>
    </row>
    <row r="121" spans="5:14">
      <c r="F121" s="3"/>
    </row>
  </sheetData>
  <sortState ref="A2:N119">
    <sortCondition ref="C106"/>
  </sortState>
  <mergeCells count="5">
    <mergeCell ref="I117:M117"/>
    <mergeCell ref="I114:M114"/>
    <mergeCell ref="L116:M116"/>
    <mergeCell ref="I112:J112"/>
    <mergeCell ref="I113:K113"/>
  </mergeCells>
  <phoneticPr fontId="18" type="noConversion"/>
  <dataValidations count="2">
    <dataValidation allowBlank="1" showInputMessage="1" showErrorMessage="1" prompt="Enter Description in this column under this heading" sqref="F1:H1" xr:uid="{00000000-0002-0000-0000-000000000000}"/>
    <dataValidation allowBlank="1" showInputMessage="1" showErrorMessage="1" prompt="Enter Unit price in this column under this heading" sqref="I1:L1" xr:uid="{00000000-0002-0000-0000-000001000000}"/>
  </dataValidations>
  <printOptions horizontalCentered="1"/>
  <pageMargins left="0.32" right="0.32" top="0.75000000000000011" bottom="0.75000000000000011" header="0.31" footer="0.31"/>
  <pageSetup paperSize="9" scale="69" fitToHeight="3" orientation="landscape" horizontalDpi="0" verticalDpi="0" copies="15"/>
  <headerFooter>
    <oddHeader>&amp;C&amp;K000000BOTANIKA PRICE LIST 2019</oddHeader>
    <oddFooter>Page &amp;P</oddFooter>
  </headerFooter>
  <rowBreaks count="1" manualBreakCount="1">
    <brk id="10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715315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2011-12-15T22:44:00+00:00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1370178</Value>
      <Value>1531202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Small business cash flow projection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TP102802954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OfficeOnlineVNext,OfficeOnline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396CD4BC-EE11-45B4-BA7D-ACF1F9BDF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6BD1AC-26C3-4646-A35C-C1C47790E4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2D5DF-470A-4EEB-8349-97F16B4FF154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 de prix 2019</vt:lpstr>
      <vt:lpstr>'liste de prix 2019'!Print_Area</vt:lpstr>
      <vt:lpstr>'liste de prix 2019'!Print_Titles</vt:lpstr>
    </vt:vector>
  </TitlesOfParts>
  <Company>SCORE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Small business cash flow projection</dc:title>
  <dc:creator>Tester</dc:creator>
  <cp:lastModifiedBy>Katherine Greenwood</cp:lastModifiedBy>
  <cp:lastPrinted>2019-04-25T16:18:48Z</cp:lastPrinted>
  <dcterms:created xsi:type="dcterms:W3CDTF">2001-02-13T23:13:55Z</dcterms:created>
  <dcterms:modified xsi:type="dcterms:W3CDTF">2019-06-17T04:51:54Z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